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8056BF8-AE7B-450C-BB7F-200F185798F6}" xr6:coauthVersionLast="43" xr6:coauthVersionMax="43" xr10:uidLastSave="{00000000-0000-0000-0000-000000000000}"/>
  <bookViews>
    <workbookView xWindow="-120" yWindow="-120" windowWidth="29040" windowHeight="1584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Sheet1" sheetId="12" r:id="rId9"/>
    <sheet name="Ծան 5." sheetId="9" r:id="rId10"/>
    <sheet name="Տեղեկատու" sheetId="10" state="hidden" r:id="rId11"/>
  </sheets>
  <definedNames>
    <definedName name="_xlnm.Print_Area" localSheetId="7">'Ծան 4.'!$A$1:$G$15</definedName>
    <definedName name="_xlnm.Print_Area" localSheetId="9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2" l="1"/>
  <c r="H9" i="12"/>
  <c r="G9" i="12"/>
  <c r="F9" i="12"/>
  <c r="B17" i="12"/>
  <c r="B15" i="12"/>
  <c r="H5" i="12"/>
  <c r="J5" i="12" s="1"/>
  <c r="G5" i="12"/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<sst xmlns="http://schemas.openxmlformats.org/spreadsheetml/2006/main" count="412" uniqueCount="201">
  <si>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</si>
  <si>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</si>
  <si>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</si>
  <si>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</si>
  <si>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</si>
  <si>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</si>
  <si>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</si>
  <si>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</si>
  <si>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</si>
  <si>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</si>
  <si>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</si>
  <si>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</si>
  <si>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</si>
  <si>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</si>
  <si>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</si>
  <si>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</si>
  <si>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</si>
  <si>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</si>
  <si>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</si>
  <si>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</si>
  <si>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</si>
  <si>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</si>
  <si>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</si>
  <si>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</si>
  <si>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</si>
  <si>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</si>
  <si>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</si>
  <si>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</si>
  <si>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</si>
  <si>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</si>
  <si>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</si>
  <si>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</si>
  <si>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</si>
  <si>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</si>
  <si>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</si>
  <si>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</si>
  <si>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</si>
  <si>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</si>
  <si>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</si>
  <si>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</si>
  <si>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</si>
  <si>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</si>
  <si>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</si>
  <si>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</si>
  <si>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</si>
  <si>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</si>
  <si>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</si>
  <si>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</si>
  <si>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</si>
  <si>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</si>
  <si>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</si>
  <si>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</si>
  <si>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</si>
  <si>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</si>
  <si>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</si>
  <si>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</si>
  <si>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</si>
  <si>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</si>
  <si>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</si>
  <si>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</si>
  <si>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</si>
  <si>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</si>
  <si>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</si>
  <si>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</si>
  <si>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</si>
  <si>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</si>
  <si>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</si>
  <si>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</si>
  <si>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</si>
  <si>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</si>
  <si>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</si>
  <si>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</si>
  <si>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</si>
  <si>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</si>
  <si>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</si>
  <si>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</si>
  <si>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</si>
  <si>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</si>
  <si>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</si>
  <si>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</si>
  <si>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</si>
  <si>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</si>
  <si>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</si>
  <si>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</si>
  <si>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</si>
  <si>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</si>
  <si>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</si>
  <si>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</si>
  <si>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</si>
  <si>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</si>
  <si>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</si>
  <si>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</si>
  <si>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</si>
  <si>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</si>
  <si>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</si>
  <si>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</si>
  <si>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</si>
  <si>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</si>
  <si>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</si>
  <si>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</si>
  <si>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</si>
  <si>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</si>
  <si>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</si>
  <si>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</si>
  <si>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</si>
  <si>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</si>
  <si>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</si>
  <si>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</si>
  <si>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</si>
  <si>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</si>
  <si>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</si>
  <si>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</si>
  <si>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</si>
  <si>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</si>
  <si>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</si>
  <si>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</si>
  <si>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</si>
  <si>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</si>
  <si>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</si>
  <si>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</si>
  <si>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</si>
  <si>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</si>
  <si>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</si>
  <si>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</si>
  <si>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</si>
  <si>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</si>
  <si>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</si>
  <si>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</si>
  <si>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</si>
  <si>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</si>
  <si>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</si>
  <si>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</si>
  <si>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</si>
  <si>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</si>
  <si>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</si>
  <si>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</si>
  <si>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</si>
  <si>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</si>
  <si>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</si>
  <si>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</si>
  <si>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</si>
  <si>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</si>
  <si>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</si>
  <si>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</si>
  <si>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</si>
  <si>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</si>
  <si>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</si>
  <si>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</si>
  <si>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</si>
  <si>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</si>
  <si>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</si>
  <si>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</si>
  <si>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</si>
  <si>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</si>
  <si>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</si>
  <si>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</si>
  <si>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</si>
  <si>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</si>
  <si>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</si>
  <si>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</si>
  <si>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</si>
  <si>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</si>
  <si>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</si>
  <si>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</si>
  <si>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</si>
  <si>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</si>
  <si>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</si>
  <si>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</si>
  <si>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</si>
  <si>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</si>
  <si>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</si>
  <si>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</si>
  <si>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</si>
  <si>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</si>
  <si>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</si>
  <si>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</si>
  <si>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</si>
  <si>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</si>
  <si>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</si>
  <si>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</si>
  <si>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</si>
  <si>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2022 թ. ՏԱՐԵԿԱՆ ՀԱՇՎԵՏՎՈՒԹՅՈՒՆ</t>
  </si>
  <si>
    <t xml:space="preserve">«ԱԼՅԱՆՍ» ԱՌԱՋԱԴԻՄԱԿԱՆ ՑԵՆՏՐԻՍՏԱԿԱՆ» ԿՈՒՍԱԿՑՈՒԹՅԱՆ  </t>
  </si>
  <si>
    <t>Տիգրան Ուրիխանյան</t>
  </si>
  <si>
    <t>Արական</t>
  </si>
  <si>
    <t>11.09.2015</t>
  </si>
  <si>
    <t>«ԱԼՅԱՆՍ» ԱՌԱՋԱԴԻՄԱԿԱՆ ՑԵՆՏՐԻՍՏԱԿԱՆ ԿՈՒՍԱԿՑՈՒԹՅՈՒՆ</t>
  </si>
  <si>
    <t>ԵՐԵՎԱՆ  ԿԵՆՏՐՈՆ ԹԱՂԱՄԱՍ ԴԵՂԱՏԱՆ ՓՈՂ. 4 ԲՆ. 17</t>
  </si>
  <si>
    <t>www.alyans.am</t>
  </si>
  <si>
    <t>v</t>
  </si>
  <si>
    <t>V</t>
  </si>
  <si>
    <t>Էռնեստ Բալույանց</t>
  </si>
  <si>
    <t>Գայ Պետրոսյան</t>
  </si>
  <si>
    <t>Պավել Ավագյան</t>
  </si>
  <si>
    <t>Աշոտ Գալստյան</t>
  </si>
  <si>
    <t>Գոհար Հովհաննիսյան</t>
  </si>
  <si>
    <t>Հակոբ Հակոբյան</t>
  </si>
  <si>
    <t>Սոնա Գուլքանյան</t>
  </si>
  <si>
    <t>Իգական</t>
  </si>
  <si>
    <t>07.03.2021</t>
  </si>
  <si>
    <t>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</si>
</sst>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3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 Unicode"/>
      <family val="2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7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0" fillId="0" borderId="0" xfId="0" applyFont="1" applyAlignment="1"/>
    <xf numFmtId="0" fontId="12" fillId="0" borderId="17" xfId="0" applyFont="1" applyBorder="1"/>
    <xf numFmtId="0" fontId="7" fillId="0" borderId="0" xfId="0" applyFont="1"/>
    <xf numFmtId="0" fontId="24" fillId="0" borderId="0" xfId="0" applyFont="1" applyFill="1" applyAlignment="1"/>
    <xf numFmtId="0" fontId="24" fillId="0" borderId="0" xfId="0" applyFont="1" applyFill="1"/>
    <xf numFmtId="0" fontId="41" fillId="0" borderId="0" xfId="0" applyFont="1" applyFill="1" applyAlignment="1"/>
    <xf numFmtId="0" fontId="12" fillId="0" borderId="0" xfId="0" applyFont="1" applyFill="1"/>
    <xf numFmtId="0" fontId="17" fillId="0" borderId="0" xfId="1" applyFill="1"/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yans.a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7"/>
  <sheetViews>
    <sheetView tabSelected="1" topLeftCell="A7" zoomScale="85" zoomScaleNormal="85" zoomScaleSheetLayoutView="85" workbookViewId="0">
      <selection activeCell="E28" sqref="E28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3" width="22.7109375" style="241" customWidth="1"/>
    <col min="4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C1" s="241"/>
      <c r="D1" s="257" t="s">
        <v>157</v>
      </c>
      <c r="E1" s="257"/>
    </row>
    <row r="2" spans="1:26" s="192" customFormat="1" ht="33" customHeight="1" x14ac:dyDescent="0.35">
      <c r="A2" s="191"/>
      <c r="B2" s="258" t="s">
        <v>182</v>
      </c>
      <c r="C2" s="258"/>
      <c r="D2" s="258"/>
      <c r="E2" s="258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58" t="s">
        <v>181</v>
      </c>
      <c r="C3" s="258"/>
      <c r="D3" s="258"/>
      <c r="E3" s="258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24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24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24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243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244" t="s">
        <v>185</v>
      </c>
      <c r="D8" s="7" t="s">
        <v>189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24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24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240" t="s">
        <v>4</v>
      </c>
      <c r="C11" s="243" t="s">
        <v>187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25">
      <c r="A12" s="15"/>
      <c r="B12" s="17" t="s">
        <v>5</v>
      </c>
      <c r="C12" s="245" t="s">
        <v>188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24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24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55" t="s">
        <v>123</v>
      </c>
      <c r="B15" s="256"/>
      <c r="C15" s="256"/>
      <c r="D15" s="256"/>
      <c r="E15" s="25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242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242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246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247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>
        <v>1</v>
      </c>
      <c r="B20" s="239" t="s">
        <v>183</v>
      </c>
      <c r="C20" s="248" t="s">
        <v>184</v>
      </c>
      <c r="D20" s="254" t="s">
        <v>199</v>
      </c>
      <c r="E20" s="25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99" customFormat="1" x14ac:dyDescent="0.25">
      <c r="A21" s="173">
        <v>2</v>
      </c>
      <c r="B21" s="239" t="s">
        <v>191</v>
      </c>
      <c r="C21" s="248" t="s">
        <v>184</v>
      </c>
      <c r="D21" s="254" t="s">
        <v>199</v>
      </c>
      <c r="E21" s="25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 x14ac:dyDescent="0.25">
      <c r="A22" s="173">
        <v>3</v>
      </c>
      <c r="B22" s="239" t="s">
        <v>192</v>
      </c>
      <c r="C22" s="248" t="s">
        <v>184</v>
      </c>
      <c r="D22" s="254" t="s">
        <v>199</v>
      </c>
      <c r="E22" s="25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 x14ac:dyDescent="0.25">
      <c r="A23" s="173">
        <v>4</v>
      </c>
      <c r="B23" s="239" t="s">
        <v>193</v>
      </c>
      <c r="C23" s="248" t="s">
        <v>184</v>
      </c>
      <c r="D23" s="254" t="s">
        <v>199</v>
      </c>
      <c r="E23" s="25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 x14ac:dyDescent="0.25">
      <c r="A24" s="173">
        <v>5</v>
      </c>
      <c r="B24" s="239" t="s">
        <v>194</v>
      </c>
      <c r="C24" s="248" t="s">
        <v>184</v>
      </c>
      <c r="D24" s="254" t="s">
        <v>199</v>
      </c>
      <c r="E24" s="25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x14ac:dyDescent="0.25">
      <c r="A25" s="173">
        <v>6</v>
      </c>
      <c r="B25" s="239" t="s">
        <v>195</v>
      </c>
      <c r="C25" s="248" t="s">
        <v>198</v>
      </c>
      <c r="D25" s="254" t="s">
        <v>199</v>
      </c>
      <c r="E25" s="25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x14ac:dyDescent="0.25">
      <c r="A26" s="173">
        <v>7</v>
      </c>
      <c r="B26" s="239" t="s">
        <v>196</v>
      </c>
      <c r="C26" s="248" t="s">
        <v>184</v>
      </c>
      <c r="D26" s="254" t="s">
        <v>199</v>
      </c>
      <c r="E26" s="25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73">
        <v>8</v>
      </c>
      <c r="B27" s="239" t="s">
        <v>197</v>
      </c>
      <c r="C27" s="248" t="s">
        <v>198</v>
      </c>
      <c r="D27" s="254" t="s">
        <v>199</v>
      </c>
      <c r="E27" s="254" t="s">
        <v>200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thickBot="1" x14ac:dyDescent="0.3">
      <c r="A28" s="18" t="s">
        <v>78</v>
      </c>
      <c r="B28" s="18"/>
      <c r="C28" s="251"/>
      <c r="D28" s="20"/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29.25" thickBot="1" x14ac:dyDescent="0.3">
      <c r="A29" s="181" t="s">
        <v>8</v>
      </c>
      <c r="B29" s="182" t="s">
        <v>79</v>
      </c>
      <c r="C29" s="246" t="s">
        <v>80</v>
      </c>
      <c r="D29" s="182" t="s">
        <v>81</v>
      </c>
      <c r="E29" s="183" t="s">
        <v>82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ht="15" thickTop="1" x14ac:dyDescent="0.25">
      <c r="A30" s="152">
        <v>1</v>
      </c>
      <c r="B30" s="179">
        <v>2</v>
      </c>
      <c r="C30" s="247">
        <v>3</v>
      </c>
      <c r="D30" s="179">
        <v>4</v>
      </c>
      <c r="E30" s="180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x14ac:dyDescent="0.25">
      <c r="A31" s="173"/>
      <c r="B31" s="171"/>
      <c r="C31" s="249"/>
      <c r="D31" s="172"/>
      <c r="E31" s="17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x14ac:dyDescent="0.25">
      <c r="A32" s="173"/>
      <c r="B32" s="171"/>
      <c r="C32" s="249"/>
      <c r="D32" s="172"/>
      <c r="E32" s="17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Bot="1" x14ac:dyDescent="0.3">
      <c r="A33" s="175"/>
      <c r="B33" s="176"/>
      <c r="C33" s="250"/>
      <c r="D33" s="177"/>
      <c r="E33" s="17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x14ac:dyDescent="0.25">
      <c r="A34" s="15"/>
      <c r="B34" s="21"/>
      <c r="C34" s="252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 x14ac:dyDescent="0.3">
      <c r="A35" s="18" t="s">
        <v>83</v>
      </c>
      <c r="B35" s="21"/>
      <c r="D35" s="99"/>
      <c r="E35" s="9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29.25" thickBot="1" x14ac:dyDescent="0.3">
      <c r="A36" s="181" t="s">
        <v>8</v>
      </c>
      <c r="B36" s="182" t="s">
        <v>145</v>
      </c>
      <c r="C36" s="246" t="s">
        <v>53</v>
      </c>
      <c r="D36" s="182" t="s">
        <v>84</v>
      </c>
      <c r="E36" s="183" t="s">
        <v>85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ht="15" thickTop="1" x14ac:dyDescent="0.25">
      <c r="A37" s="152">
        <v>1</v>
      </c>
      <c r="B37" s="179">
        <v>2</v>
      </c>
      <c r="C37" s="247">
        <v>3</v>
      </c>
      <c r="D37" s="179">
        <v>4</v>
      </c>
      <c r="E37" s="180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73"/>
      <c r="B38" s="171"/>
      <c r="C38" s="249"/>
      <c r="D38" s="172"/>
      <c r="E38" s="17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 x14ac:dyDescent="0.25">
      <c r="A39" s="173"/>
      <c r="B39" s="171"/>
      <c r="C39" s="249"/>
      <c r="D39" s="172"/>
      <c r="E39" s="17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ht="14.25" thickBot="1" x14ac:dyDescent="0.3">
      <c r="A40" s="175"/>
      <c r="B40" s="176"/>
      <c r="C40" s="250"/>
      <c r="D40" s="177"/>
      <c r="E40" s="17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24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 x14ac:dyDescent="0.25">
      <c r="A42" s="15"/>
      <c r="B42" s="15"/>
      <c r="C42" s="24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thickBot="1" x14ac:dyDescent="0.3">
      <c r="A43" s="15"/>
      <c r="B43" s="15"/>
      <c r="C43" s="24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15" thickBot="1" x14ac:dyDescent="0.3">
      <c r="A44" s="17"/>
      <c r="B44" s="18" t="s">
        <v>6</v>
      </c>
      <c r="C44" s="253" t="s">
        <v>190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25">
      <c r="A45" s="15"/>
      <c r="B45" s="15"/>
      <c r="C45" s="24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24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24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24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24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24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24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24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242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24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242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24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242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242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242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242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24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24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2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24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24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242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242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242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242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242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242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24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242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242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242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242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242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242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242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242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242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242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242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24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242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242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242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24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24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242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242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242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242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242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242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242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242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242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242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242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242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242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242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242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242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242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242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242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242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242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242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242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24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242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242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242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24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242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242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242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242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242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242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242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242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242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242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242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242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242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242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242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242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242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242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242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242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242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242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242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242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242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242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242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242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242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242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242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242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242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242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242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242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242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242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242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242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242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242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242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242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242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242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242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242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242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242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242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242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242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242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242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242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242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242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242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242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242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242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242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242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242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242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242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242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242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242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242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242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242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242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242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242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242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242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242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242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242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242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242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242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242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242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242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242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242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242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242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242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242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242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242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242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242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242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242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242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242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242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242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242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242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242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242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242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242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242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242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242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242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242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242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242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242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242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242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242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242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242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242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242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242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242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242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242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242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242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242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242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242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242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242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242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242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242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242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242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242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242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242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242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242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242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242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242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242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242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242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242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242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242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242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242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242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242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242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242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242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242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242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242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242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242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242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242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242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242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242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242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242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242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242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242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242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242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242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242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242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242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242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242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242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242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242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242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242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242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242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242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242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242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242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242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242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242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242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242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242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242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242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242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242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242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242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242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242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242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242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242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242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242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242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242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242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242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242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242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242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242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242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242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242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242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242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242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242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242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242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242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242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242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242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242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242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242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242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242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242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242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242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242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242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242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242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242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242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242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242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242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242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242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242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242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242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242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242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242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242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242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242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242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242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242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242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242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242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242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242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242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242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242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242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242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242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242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242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242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242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242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242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242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242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242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242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242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242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242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242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242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242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242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242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242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242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242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242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242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242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242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242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242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242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242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242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242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242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242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242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242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242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242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242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242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242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242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242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242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242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242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242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242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242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242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242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242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242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242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242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242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242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242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242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242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242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242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242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242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242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242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242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242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242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242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242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242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242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242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242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242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242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242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242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242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242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242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242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242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242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242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242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242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242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242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242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242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242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242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242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242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242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242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242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242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242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242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242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242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242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242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242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242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242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242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242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242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242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242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242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242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242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242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242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242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242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242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242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242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242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242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242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242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242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242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242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242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242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242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242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242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242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242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242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242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242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242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242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242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242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242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242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242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242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242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242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242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242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242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242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242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242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242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242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242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242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242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242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242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242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242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242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242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242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242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242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242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242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242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242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242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242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242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242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242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242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242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242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242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242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242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242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242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242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242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242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242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242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242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242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242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242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242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242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242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242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242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242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242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242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242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242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242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242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242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242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242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242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242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242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242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242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242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242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242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242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242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242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242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242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242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242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242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242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242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242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242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242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242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242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242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242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242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242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242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242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242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242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242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242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242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242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242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242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242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242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242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242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242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242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242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242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242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242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242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242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242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242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242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242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242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242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242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242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242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242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242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242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242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242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242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242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242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242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242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242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242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242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242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242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242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242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242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242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242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242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242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242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242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242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242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242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242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242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242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242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242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242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242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242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242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242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242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242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242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242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242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242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242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242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242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242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242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242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242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242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242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242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242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242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242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242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242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242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242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242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242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242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242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242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242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242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242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242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242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242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242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242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242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242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242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242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242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242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242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242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242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242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242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242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242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242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242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242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242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242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242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242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242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242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242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242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242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242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242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242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242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242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242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242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242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242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242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242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242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242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242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242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242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242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242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242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242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242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242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242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242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242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242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242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242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242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242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242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242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242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242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242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242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242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242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242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242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242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242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242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242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242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242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242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242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242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242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242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242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242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242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242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242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242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242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242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242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242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242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242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242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242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242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242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242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242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242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242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242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242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242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242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242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242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242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242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242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242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242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242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242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242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242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242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242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242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242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242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242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242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242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242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242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242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242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242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242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242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242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242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242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242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242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242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242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242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242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242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242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242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242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242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242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242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242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242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242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242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242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242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242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242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242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242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242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242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242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242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242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242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242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242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242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242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242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242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242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242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242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242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242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242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242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242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242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242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242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242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242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242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242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242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242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242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242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242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242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242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242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242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242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242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242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242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242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242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242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242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242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242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242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242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242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242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242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242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242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242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242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242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242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242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242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242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242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242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242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242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242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242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242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242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242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242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242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242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242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242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242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242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242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242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242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242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242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242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242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242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242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242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242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242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242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242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242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242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242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242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242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242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242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242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242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242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242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242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242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242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242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242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242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242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242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242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242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242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242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242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242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x14ac:dyDescent="0.25">
      <c r="A1004" s="15"/>
      <c r="B1004" s="15"/>
      <c r="C1004" s="242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x14ac:dyDescent="0.25">
      <c r="A1005" s="15"/>
      <c r="B1005" s="15"/>
      <c r="C1005" s="242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x14ac:dyDescent="0.25">
      <c r="A1006" s="15"/>
      <c r="B1006" s="15"/>
      <c r="C1006" s="242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x14ac:dyDescent="0.25">
      <c r="A1007" s="15"/>
      <c r="B1007" s="15"/>
      <c r="C1007" s="242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</sheetData>
  <mergeCells count="4">
    <mergeCell ref="A15:E15"/>
    <mergeCell ref="D1:E1"/>
    <mergeCell ref="B2:E2"/>
    <mergeCell ref="B3:E3"/>
  </mergeCells>
  <phoneticPr fontId="42" type="noConversion"/>
  <hyperlinks>
    <hyperlink ref="C12" r:id="rId1" xr:uid="{D9EAA684-C303-4291-B580-095641620B20}"/>
  </hyperlinks>
  <pageMargins left="0.7" right="0.7" top="0.75" bottom="0.75" header="0" footer="0"/>
  <pageSetup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66" t="s">
        <v>180</v>
      </c>
      <c r="B1" s="267"/>
      <c r="C1" s="267"/>
      <c r="D1" s="267"/>
      <c r="E1" s="267"/>
      <c r="F1" s="267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70" t="s">
        <v>138</v>
      </c>
      <c r="B3" s="270"/>
      <c r="C3" s="270"/>
      <c r="D3" s="270"/>
      <c r="E3" s="270"/>
      <c r="F3" s="27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4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59" t="s">
        <v>173</v>
      </c>
      <c r="B1" s="260"/>
      <c r="C1" s="260"/>
      <c r="D1" s="260"/>
      <c r="E1" s="260"/>
      <c r="F1" s="260"/>
      <c r="G1" s="260"/>
      <c r="H1" s="261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22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65" t="s">
        <v>174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62" t="s">
        <v>52</v>
      </c>
      <c r="B3" s="263"/>
      <c r="C3" s="263"/>
      <c r="D3" s="263"/>
      <c r="E3" s="263"/>
      <c r="F3" s="26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64" t="s">
        <v>128</v>
      </c>
      <c r="B26" s="263"/>
      <c r="C26" s="263"/>
      <c r="D26" s="263"/>
      <c r="E26" s="263"/>
      <c r="F26" s="263"/>
      <c r="G26" s="2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65" t="s">
        <v>175</v>
      </c>
      <c r="B1" s="265"/>
      <c r="C1" s="265"/>
      <c r="D1" s="265"/>
      <c r="E1" s="265"/>
      <c r="F1" s="265"/>
      <c r="G1" s="265"/>
      <c r="H1" s="265"/>
      <c r="I1" s="265"/>
      <c r="J1" s="26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66" t="s">
        <v>176</v>
      </c>
      <c r="B1" s="267"/>
      <c r="C1" s="267"/>
      <c r="D1" s="267"/>
      <c r="E1" s="267"/>
      <c r="F1" s="267"/>
      <c r="G1" s="267"/>
      <c r="H1" s="2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topLeftCell="A22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65" t="s">
        <v>177</v>
      </c>
      <c r="B1" s="265"/>
      <c r="C1" s="265"/>
      <c r="D1" s="265"/>
      <c r="E1" s="265"/>
      <c r="F1" s="265"/>
      <c r="G1" s="265"/>
      <c r="H1" s="265"/>
      <c r="I1" s="265"/>
      <c r="J1" s="26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9" t="s">
        <v>132</v>
      </c>
      <c r="B15" s="269"/>
      <c r="C15" s="269"/>
      <c r="D15" s="269"/>
      <c r="E15" s="269"/>
      <c r="F15" s="269"/>
      <c r="G15" s="269"/>
      <c r="H15" s="269"/>
      <c r="I15" s="26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65" t="s">
        <v>178</v>
      </c>
      <c r="B1" s="265"/>
      <c r="C1" s="265"/>
      <c r="D1" s="265"/>
      <c r="E1" s="265"/>
      <c r="F1" s="26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66" t="s">
        <v>179</v>
      </c>
      <c r="B1" s="267"/>
      <c r="C1" s="267"/>
      <c r="D1" s="267"/>
      <c r="E1" s="267"/>
      <c r="F1" s="267"/>
      <c r="G1" s="2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521-248B-4F22-AE30-15FFF18A6F03}">
  <dimension ref="A1:J17"/>
  <sheetViews>
    <sheetView workbookViewId="0">
      <selection activeCell="O4" sqref="O4"/>
    </sheetView>
  </sheetViews>
  <sheetFormatPr defaultRowHeight="15" x14ac:dyDescent="0.25"/>
  <cols>
    <col min="1" max="1" width="3.42578125" customWidth="1"/>
  </cols>
  <sheetData>
    <row r="1" spans="1:10" x14ac:dyDescent="0.25">
      <c r="A1">
        <v>1</v>
      </c>
      <c r="B1">
        <v>92800</v>
      </c>
    </row>
    <row r="2" spans="1:10" x14ac:dyDescent="0.25">
      <c r="A2">
        <v>2</v>
      </c>
      <c r="B2" s="238">
        <v>92800</v>
      </c>
    </row>
    <row r="3" spans="1:10" x14ac:dyDescent="0.25">
      <c r="A3" s="238">
        <v>3</v>
      </c>
      <c r="B3" s="238"/>
    </row>
    <row r="4" spans="1:10" x14ac:dyDescent="0.25">
      <c r="A4" s="238">
        <v>4</v>
      </c>
      <c r="B4" s="238">
        <v>92800</v>
      </c>
    </row>
    <row r="5" spans="1:10" x14ac:dyDescent="0.25">
      <c r="A5" s="238">
        <v>5</v>
      </c>
      <c r="B5" s="238"/>
      <c r="D5">
        <v>73000</v>
      </c>
      <c r="F5">
        <v>98000</v>
      </c>
      <c r="G5">
        <f>+F5*21/100</f>
        <v>20580</v>
      </c>
      <c r="H5">
        <f>+F5*4.5/100</f>
        <v>4410</v>
      </c>
      <c r="I5">
        <v>1500</v>
      </c>
      <c r="J5">
        <f>+F5-G5-H5</f>
        <v>73010</v>
      </c>
    </row>
    <row r="6" spans="1:10" x14ac:dyDescent="0.25">
      <c r="A6" s="238">
        <v>6</v>
      </c>
      <c r="B6" s="238">
        <v>92800</v>
      </c>
    </row>
    <row r="7" spans="1:10" x14ac:dyDescent="0.25">
      <c r="A7" s="238">
        <v>7</v>
      </c>
      <c r="B7" s="238">
        <v>100000</v>
      </c>
    </row>
    <row r="8" spans="1:10" x14ac:dyDescent="0.25">
      <c r="A8" s="238">
        <v>8</v>
      </c>
      <c r="B8" s="238">
        <v>100000</v>
      </c>
    </row>
    <row r="9" spans="1:10" x14ac:dyDescent="0.25">
      <c r="A9" s="238">
        <v>9</v>
      </c>
      <c r="B9" s="238">
        <v>100000</v>
      </c>
      <c r="F9">
        <f>+B17</f>
        <v>78592</v>
      </c>
      <c r="G9">
        <f>+F9*20/100</f>
        <v>15718.4</v>
      </c>
      <c r="H9">
        <f>+F9*5/100</f>
        <v>3929.6</v>
      </c>
      <c r="I9">
        <v>1500</v>
      </c>
      <c r="J9">
        <f>+F9-G9-H9</f>
        <v>58944</v>
      </c>
    </row>
    <row r="10" spans="1:10" x14ac:dyDescent="0.25">
      <c r="A10" s="238">
        <v>10</v>
      </c>
      <c r="B10" s="238">
        <v>100000</v>
      </c>
    </row>
    <row r="11" spans="1:10" x14ac:dyDescent="0.25">
      <c r="A11" s="238">
        <v>11</v>
      </c>
      <c r="B11" s="238">
        <v>100000</v>
      </c>
    </row>
    <row r="12" spans="1:10" x14ac:dyDescent="0.25">
      <c r="A12" s="238">
        <v>12</v>
      </c>
      <c r="B12" s="238">
        <v>100000</v>
      </c>
    </row>
    <row r="13" spans="1:10" x14ac:dyDescent="0.25">
      <c r="A13" s="238">
        <v>1</v>
      </c>
      <c r="B13" s="238">
        <v>104000</v>
      </c>
    </row>
    <row r="15" spans="1:10" x14ac:dyDescent="0.25">
      <c r="B15">
        <f>SUM(B2:B14)</f>
        <v>982400</v>
      </c>
    </row>
    <row r="17" spans="2:2" x14ac:dyDescent="0.25">
      <c r="B17">
        <f>+B15/12/25*2*12</f>
        <v>78592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Sheet1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2023-02-27T07:09:28Z</dcterms:modified>
</cp:coreProperties>
</file>