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6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Q10" i="1" l="1"/>
  <c r="O10" i="1"/>
  <c r="N10" i="1"/>
  <c r="Q9" i="1"/>
  <c r="O9" i="1"/>
  <c r="N9" i="1"/>
  <c r="Q8" i="1"/>
  <c r="O8" i="1"/>
  <c r="N8" i="1"/>
  <c r="Q7" i="1"/>
  <c r="O7" i="1"/>
  <c r="N7" i="1"/>
  <c r="N6" i="1" l="1"/>
  <c r="G72" i="1" l="1"/>
  <c r="O6" i="1" l="1"/>
  <c r="G89" i="1" l="1"/>
  <c r="Q6" i="1" l="1"/>
</calcChain>
</file>

<file path=xl/sharedStrings.xml><?xml version="1.0" encoding="utf-8"?>
<sst xmlns="http://schemas.openxmlformats.org/spreadsheetml/2006/main" count="86" uniqueCount="55">
  <si>
    <t>Հ/Հ</t>
  </si>
  <si>
    <t>Գույքի անվանումը</t>
  </si>
  <si>
    <t>Նախավճարը /դրամ/</t>
  </si>
  <si>
    <t xml:space="preserve">Գույքի աճուրդի մեկնարկային գինը
/ՀՀ դրամ/
</t>
  </si>
  <si>
    <t xml:space="preserve">Լոտի հերթական համարը </t>
  </si>
  <si>
    <t>Գույքի վիճակը</t>
  </si>
  <si>
    <t>Մասնակցության վճարը /դրամ/</t>
  </si>
  <si>
    <t>_</t>
  </si>
  <si>
    <t>Օտարման մասին որոշման (հրամանի) համարը և ամսաթիվը</t>
  </si>
  <si>
    <t>Հասցե</t>
  </si>
  <si>
    <t>Շենք, շինությունների մակերեսը  /քառ.մետր/</t>
  </si>
  <si>
    <t>Գույքի օգտագործման ու սպասարկման համար հատկացված հողամասի մակերեսը /հա/</t>
  </si>
  <si>
    <t>Գույքի արժեքի որոշման համար նախատեսված գումար /ՀՀ դրամ/</t>
  </si>
  <si>
    <t>Նախավճարի անդորրագրի նմուշ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</si>
  <si>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</si>
  <si>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</si>
  <si>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</si>
  <si>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</si>
  <si>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</si>
  <si>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</si>
  <si>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</si>
  <si>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</si>
  <si>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t>գումարը թվերով</t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</si>
  <si>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</si>
  <si>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t>ԿՐԵԴԻՏ</t>
  </si>
  <si>
    <t>AMD</t>
  </si>
  <si>
    <t>ՍՏԱՑՈՂ՝  ԱՃՈւՐԴԻ ԿԵՆՏՐՈՆ ՊՈԱԿ</t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</si>
  <si>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</si>
  <si>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</si>
  <si>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 xml:space="preserve">Աճուրդի նախավճար, հրաման՝ </t>
  </si>
  <si>
    <t>Մասնակցության վճարի անդորրագրի նմուշ</t>
  </si>
  <si>
    <t xml:space="preserve">Աճուրդի մասնակցության վճար, հրաման ՝ </t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</si>
  <si>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>լոտ N1</t>
    </r>
  </si>
  <si>
    <t>,  լոտ N1</t>
  </si>
  <si>
    <t xml:space="preserve">Հողամասի կադաստրային արժեքը
/ՀՀ դրամ/
</t>
  </si>
  <si>
    <t>20-Ա 08.02.2019թ.</t>
  </si>
  <si>
    <t>Շենք-շինություններ</t>
  </si>
  <si>
    <t>Արհեստանոց</t>
  </si>
  <si>
    <t>Հանրակացարան</t>
  </si>
  <si>
    <t>Փորձագիտական կենտրոն</t>
  </si>
  <si>
    <t>ՀՀ Արմավիրի մարզ, ք. Մեծամոր, Կոմունալ գոտի 1/2</t>
  </si>
  <si>
    <t>ՀՀ Գեղարքունիքի մարզ, ք. Սևան, Կ. Դեմիրճյան փողոց 6/2</t>
  </si>
  <si>
    <t>ՀՀ Սյունիքի մարզ, ք. Գորիս, Կոմերիտմիության փողոց թիվ 2/1/224</t>
  </si>
  <si>
    <t>ՀՀ Սյունիքի մարզ, ք. Գորիս, Կոմերիտմիության փողոց թիվ 2/1/1</t>
  </si>
  <si>
    <t>ՀՀ Գեղարքունիքի մարզ, ք. Սևան, Նաիրյան փողոց 169/3</t>
  </si>
  <si>
    <t>68.64  /բաժնային/</t>
  </si>
  <si>
    <t>0.00349 /բաժնային/</t>
  </si>
  <si>
    <t>0.01866  /բաժնային/</t>
  </si>
  <si>
    <t>Գույքի գնահատման ամսաթիվը</t>
  </si>
  <si>
    <t>03.04.2018թ.</t>
  </si>
  <si>
    <t>16.08.2018թ.</t>
  </si>
  <si>
    <t>03.04.2018թ..</t>
  </si>
  <si>
    <t>26.10.2018թ.</t>
  </si>
  <si>
    <t>Գույքի գնահատված արժեքը              /ՀՀ դրամ/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</si>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</sst>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8"/>
      <color rgb="FFFF0000"/>
      <name val="GHEA Grapalat"/>
      <family val="3"/>
    </font>
    <font>
      <b/>
      <sz val="6"/>
      <color theme="1"/>
      <name val="GHEA Grapalat"/>
      <family val="3"/>
    </font>
    <font>
      <b/>
      <sz val="7"/>
      <name val="GHEA Grapalat"/>
      <family val="3"/>
    </font>
    <font>
      <b/>
      <sz val="6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sz val="11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10"/>
      <name val="GHEA Grapalat"/>
      <family val="3"/>
    </font>
    <font>
      <sz val="11"/>
      <color rgb="FFFF0000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9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1" fontId="1" fillId="0" borderId="0" xfId="0" applyNumberFormat="1" applyFont="1"/>
    <xf numFmtId="1" fontId="2" fillId="0" borderId="0" xfId="0" applyNumberFormat="1" applyFont="1"/>
    <xf numFmtId="0" fontId="4" fillId="0" borderId="0" xfId="0" applyFont="1" applyBorder="1"/>
    <xf numFmtId="1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1" fillId="0" borderId="0" xfId="0" applyFont="1" applyBorder="1"/>
    <xf numFmtId="0" fontId="12" fillId="0" borderId="0" xfId="0" applyFont="1" applyBorder="1"/>
    <xf numFmtId="0" fontId="2" fillId="0" borderId="2" xfId="0" applyFont="1" applyBorder="1" applyAlignment="1"/>
    <xf numFmtId="0" fontId="2" fillId="0" borderId="4" xfId="0" applyFont="1" applyBorder="1" applyAlignment="1"/>
    <xf numFmtId="0" fontId="11" fillId="0" borderId="0" xfId="0" applyFont="1" applyAlignment="1"/>
    <xf numFmtId="0" fontId="11" fillId="0" borderId="0" xfId="0" applyFont="1" applyFill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0" xfId="0" applyFont="1" applyBorder="1" applyAlignment="1"/>
    <xf numFmtId="0" fontId="12" fillId="0" borderId="0" xfId="0" applyFont="1" applyBorder="1" applyAlignment="1"/>
    <xf numFmtId="0" fontId="4" fillId="0" borderId="0" xfId="0" applyFont="1" applyBorder="1" applyAlignment="1">
      <alignment horizontal="left"/>
    </xf>
    <xf numFmtId="0" fontId="13" fillId="0" borderId="7" xfId="0" applyFont="1" applyBorder="1" applyAlignment="1"/>
    <xf numFmtId="0" fontId="13" fillId="0" borderId="8" xfId="0" applyFont="1" applyBorder="1" applyAlignment="1"/>
    <xf numFmtId="0" fontId="13" fillId="0" borderId="9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15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Fill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/>
    <xf numFmtId="0" fontId="19" fillId="0" borderId="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11" fillId="0" borderId="0" xfId="0" applyFont="1"/>
    <xf numFmtId="0" fontId="4" fillId="0" borderId="2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right" vertical="top"/>
    </xf>
    <xf numFmtId="0" fontId="4" fillId="0" borderId="12" xfId="0" applyFont="1" applyBorder="1" applyAlignment="1">
      <alignment vertical="top"/>
    </xf>
    <xf numFmtId="0" fontId="18" fillId="0" borderId="0" xfId="0" applyFont="1" applyBorder="1" applyAlignment="1"/>
    <xf numFmtId="0" fontId="20" fillId="0" borderId="0" xfId="0" applyFont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vertical="top"/>
    </xf>
    <xf numFmtId="0" fontId="13" fillId="0" borderId="3" xfId="0" applyFont="1" applyBorder="1" applyAlignment="1"/>
    <xf numFmtId="0" fontId="15" fillId="0" borderId="0" xfId="0" applyFont="1" applyBorder="1" applyAlignment="1">
      <alignment horizontal="left" vertical="top"/>
    </xf>
    <xf numFmtId="0" fontId="13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5" fillId="0" borderId="3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62514</xdr:colOff>
      <xdr:row>0</xdr:row>
      <xdr:rowOff>51488</xdr:rowOff>
    </xdr:from>
    <xdr:to>
      <xdr:col>14</xdr:col>
      <xdr:colOff>699013</xdr:colOff>
      <xdr:row>3</xdr:row>
      <xdr:rowOff>722056</xdr:rowOff>
    </xdr:to>
    <xdr:sp macro="" textlink="">
      <xdr:nvSpPr>
        <xdr:cNvPr id="2" name="TextBox 1"/>
        <xdr:cNvSpPr txBox="1"/>
      </xdr:nvSpPr>
      <xdr:spPr>
        <a:xfrm>
          <a:off x="62514" y="51488"/>
          <a:ext cx="9431761" cy="17536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800" b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ԿՈՄԻՏԵԻ  «ԱՃՈՒՐԴԻ ԿԵՆՏՐՈՆ» ՊԵՏԱԿԱՆ ՈՉ ԱՌԵՎՏՐԱՅԻՆ </a:t>
          </a:r>
          <a:r>
            <a:rPr lang="hy-AM" sz="800" b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ԿԱԶՄԱԿԵՐՊՈՒԹՅՈՒՆԸ ՀՐԱՎԻՐՈՒՄ Է ԱՃՈՒՐԴԻ, ՈՐԸ ՏԵՂԻ ԿՈՒՆԵՆԱ  </a:t>
          </a:r>
          <a:endParaRPr lang="en-US" sz="800" b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</a:t>
          </a:r>
          <a:r>
            <a:rPr lang="ru-RU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9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Թ. </a:t>
          </a:r>
          <a:r>
            <a:rPr lang="en-US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ՓԵՏՐՎԱՐԻ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28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</a:t>
          </a:r>
          <a:r>
            <a:rPr lang="en-US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3</a:t>
          </a:r>
          <a:r>
            <a:rPr lang="hy-AM" sz="8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0-ԻՆ</a:t>
          </a:r>
          <a:r>
            <a:rPr lang="hy-AM" sz="800" b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</a:t>
          </a:r>
        </a:p>
        <a:p>
          <a:pPr algn="ctr"/>
          <a:r>
            <a:rPr lang="hy-AM" sz="800" b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</a:p>
        <a:p>
          <a:pPr algn="ctr"/>
          <a:r>
            <a:rPr lang="hy-AM" sz="800" b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</a:p>
        <a:p>
          <a:pPr algn="ctr"/>
          <a:endParaRPr lang="ru-RU" sz="8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Պետական գույքի կառավարման կոմիտեի 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նախագահի 201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թ.</a:t>
          </a:r>
          <a:r>
            <a:rPr lang="en-US" sz="100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փետրվարի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8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-Ա հրամանով օտարման ենթակա</a:t>
          </a:r>
          <a:r>
            <a:rPr lang="en-US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Հայաստանի Հանրապետության տնտեսական զարգացման և ներդրումների նախարարության Պետական գույքի կառավարման կոմիտեին ամրացված, պետական սեփականություն հանդիսացող</a:t>
          </a:r>
          <a:r>
            <a:rPr lang="en-US" sz="1000" b="1" i="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անշարժ գույքը</a:t>
          </a:r>
          <a:endParaRPr lang="en-US" sz="100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23044</xdr:colOff>
      <xdr:row>10</xdr:row>
      <xdr:rowOff>138266</xdr:rowOff>
    </xdr:from>
    <xdr:to>
      <xdr:col>14</xdr:col>
      <xdr:colOff>675967</xdr:colOff>
      <xdr:row>55</xdr:row>
      <xdr:rowOff>69133</xdr:rowOff>
    </xdr:to>
    <xdr:sp macro="" textlink="">
      <xdr:nvSpPr>
        <xdr:cNvPr id="3" name="TextBox 2"/>
        <xdr:cNvSpPr txBox="1"/>
      </xdr:nvSpPr>
      <xdr:spPr>
        <a:xfrm>
          <a:off x="23044" y="4063488"/>
          <a:ext cx="9448185" cy="926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Համաձայն Պետական գույքի կառավարման կոմիտեի նախագահի 2019թ. փետրվարի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8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 թիվ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-Ա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հրաման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՝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հաղթողը պարտավոր է նաև վճարել գույքի զբաղեցրած, օգտագործման ու սպասարկման համար անհրաժեշտ հողամասի կադաստրային արժեքը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endParaRPr kumimoji="0" lang="hy-AM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գնորդը պարտավոր է գույքի արժեքի որոշման համար նախատեսված գումարը վճարել գույքի գնի վճարման համար սահմանված ժամկետում` շուկայական արժեքի գնահատումն իրականացրած ընկերության (կազմակերպության) հաշվեհամարին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Պետական գույքի կառավարման կոմիտեն հաշվապահական հաշվառման և ֆինանսատնտեսական վարչության կողմից գույքի օտարման վերաբերյալ համապատասխան փաստաթղթերը ստանալուց հետո՝ երկամսյա ժամկետում գնորդի հետ կնքում է օտարման պայմանագիր՝ նախատեսելով, որ գնորդը պարտավորվում է իր միջոցների հաշվին վճարել պայմանագրի նոտարական վավերացման և գույքային իրավունքների պետական գրանցման համար Հայաստանի Հանրապետության օրենքով սահմանված գումարներն ու տուրքերը: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Աճուրդը կանցկացվի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-հայտատուի կողմից վճարված աճուրդի նախավճարի մուծման անդորրագիրը (յուրաքանչյուր նախընտրած լոտի համար), որի չափն է՝ գույքի (լոտի) մեկնարկային գնի 5 տոկոսը, մուտքագրման հաշիվն է՝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ստացող</a:t>
          </a:r>
          <a:r>
            <a:rPr kumimoji="0" lang="hy-AM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 վճարման նպատակը՝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նախավճար՝ պարտադիր նշելով  օտարման մասին որոշման (հրամանի) համարը և ամսաթիվը, լոտի հերթական համարը (վճարման անդորրագրի օրինակը ներկայացված է ստորև).</a:t>
          </a:r>
        </a:p>
        <a:p>
          <a:pPr eaLnBrk="1" fontAlgn="auto" latinLnBrk="0" hangingPunct="1"/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   -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մուտքագրման հաշիվն է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ՀՀ Ֆինանսների նախարարության գործառնական վարչության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թիվ 900018002171 ,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(անդորրագրի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</a:t>
          </a:r>
          <a:r>
            <a:rPr lang="ru-RU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endParaRPr lang="en-US" sz="900" b="0" i="0" baseline="0">
            <a:solidFill>
              <a:schemeClr val="dk1"/>
            </a:solidFill>
            <a:effectLst/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 անձնագիրը, իրավաբանական անձինք</a:t>
          </a:r>
          <a:r>
            <a:rPr lang="ru-RU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900" b="1" i="1" u="none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(յուրաքանչյուր նախընտրած լոտի համար):</a:t>
          </a:r>
          <a:endParaRPr lang="ru-RU" sz="900">
            <a:effectLst/>
            <a:latin typeface="GHEA Grapalat" pitchFamily="50" charset="0"/>
          </a:endParaRPr>
        </a:p>
        <a:p>
          <a:pPr eaLnBrk="1" fontAlgn="auto" latinLnBrk="0" hangingPunct="1"/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</a:p>
        <a:p>
          <a:pPr marL="0" marR="0" lvl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րջին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տեղում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սկսած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եռամսյա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ժամկետում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պարտավոր է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վճարել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ով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աղթող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ճանաչ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ված  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մասնակիցը  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kumimoji="0" lang="en-US" sz="9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մեկ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kumimoji="0" lang="ru-RU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</a:t>
          </a:r>
          <a:r>
            <a:rPr kumimoji="0" lang="hy-AM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գրավոր դիմելուց հետո:</a:t>
          </a:r>
          <a:r>
            <a:rPr kumimoji="0" lang="en-US" sz="9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Լ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հեռ.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011-24-55-51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կամ դիմել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23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հասցեով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ինտերնետ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URL://www.spm.am: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011-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23-73-0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kumimoji="0" lang="ru-RU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hy-AM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457200" marR="0" lvl="1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    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Պ</a:t>
          </a:r>
          <a:r>
            <a:rPr kumimoji="0" lang="hy-AM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ետական գույքի կառավարման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 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կոմիտե</a:t>
          </a:r>
        </a:p>
        <a:p>
          <a:pPr lvl="0"/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268851</xdr:colOff>
      <xdr:row>55</xdr:row>
      <xdr:rowOff>99859</xdr:rowOff>
    </xdr:from>
    <xdr:to>
      <xdr:col>13</xdr:col>
      <xdr:colOff>102352</xdr:colOff>
      <xdr:row>56</xdr:row>
      <xdr:rowOff>152232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837278" y="15055645"/>
          <a:ext cx="7645538" cy="259772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 noProof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69</xdr:row>
      <xdr:rowOff>76200</xdr:rowOff>
    </xdr:from>
    <xdr:to>
      <xdr:col>12</xdr:col>
      <xdr:colOff>123825</xdr:colOff>
      <xdr:row>72</xdr:row>
      <xdr:rowOff>95250</xdr:rowOff>
    </xdr:to>
    <xdr:sp macro="" textlink="">
      <xdr:nvSpPr>
        <xdr:cNvPr id="6" name="Полилиния 5"/>
        <xdr:cNvSpPr/>
      </xdr:nvSpPr>
      <xdr:spPr>
        <a:xfrm>
          <a:off x="57149" y="14182725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86</xdr:row>
      <xdr:rowOff>76200</xdr:rowOff>
    </xdr:from>
    <xdr:to>
      <xdr:col>12</xdr:col>
      <xdr:colOff>123825</xdr:colOff>
      <xdr:row>89</xdr:row>
      <xdr:rowOff>95250</xdr:rowOff>
    </xdr:to>
    <xdr:sp macro="" textlink="">
      <xdr:nvSpPr>
        <xdr:cNvPr id="7" name="Полилиния 6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86</xdr:row>
      <xdr:rowOff>76200</xdr:rowOff>
    </xdr:from>
    <xdr:to>
      <xdr:col>12</xdr:col>
      <xdr:colOff>123825</xdr:colOff>
      <xdr:row>89</xdr:row>
      <xdr:rowOff>95250</xdr:rowOff>
    </xdr:to>
    <xdr:sp macro="" textlink="">
      <xdr:nvSpPr>
        <xdr:cNvPr id="8" name="Полилиния 7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86</xdr:row>
      <xdr:rowOff>76200</xdr:rowOff>
    </xdr:from>
    <xdr:to>
      <xdr:col>12</xdr:col>
      <xdr:colOff>123825</xdr:colOff>
      <xdr:row>89</xdr:row>
      <xdr:rowOff>95250</xdr:rowOff>
    </xdr:to>
    <xdr:sp macro="" textlink="">
      <xdr:nvSpPr>
        <xdr:cNvPr id="9" name="Полилиния 8"/>
        <xdr:cNvSpPr/>
      </xdr:nvSpPr>
      <xdr:spPr>
        <a:xfrm>
          <a:off x="57149" y="16897350"/>
          <a:ext cx="5600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="124" zoomScaleNormal="124" workbookViewId="0">
      <selection activeCell="I6" sqref="I6"/>
    </sheetView>
  </sheetViews>
  <sheetFormatPr defaultRowHeight="16.5" x14ac:dyDescent="0.3"/>
  <cols>
    <col min="1" max="1" width="3.7109375" style="1" customWidth="1"/>
    <col min="2" max="2" width="4.85546875" style="1" customWidth="1"/>
    <col min="3" max="3" width="8.85546875" style="1" customWidth="1"/>
    <col min="4" max="4" width="17.85546875" style="1" customWidth="1"/>
    <col min="5" max="5" width="14.7109375" style="1" customWidth="1"/>
    <col min="6" max="6" width="5.7109375" style="1" customWidth="1"/>
    <col min="7" max="7" width="7" style="3" customWidth="1"/>
    <col min="8" max="8" width="11.7109375" style="3" customWidth="1"/>
    <col min="9" max="9" width="10.85546875" style="4" customWidth="1"/>
    <col min="10" max="11" width="10.42578125" style="4" customWidth="1"/>
    <col min="12" max="12" width="9.7109375" style="4" customWidth="1"/>
    <col min="13" max="13" width="9.7109375" style="1" customWidth="1"/>
    <col min="14" max="14" width="9.42578125" style="4" customWidth="1"/>
    <col min="15" max="15" width="8" style="4" customWidth="1"/>
    <col min="16" max="16" width="8.5703125" style="4" customWidth="1"/>
    <col min="17" max="17" width="9.85546875" style="4" hidden="1" customWidth="1"/>
    <col min="18" max="18" width="9.28515625" style="1" customWidth="1"/>
    <col min="19" max="19" width="11.85546875" style="1" bestFit="1" customWidth="1"/>
    <col min="20" max="20" width="22.42578125" style="1" bestFit="1" customWidth="1"/>
    <col min="21" max="21" width="21.28515625" style="1" bestFit="1" customWidth="1"/>
    <col min="22" max="22" width="21.85546875" style="1" bestFit="1" customWidth="1"/>
    <col min="23" max="23" width="20.42578125" style="1" bestFit="1" customWidth="1"/>
    <col min="24" max="24" width="21.28515625" style="1" bestFit="1" customWidth="1"/>
    <col min="25" max="25" width="25.42578125" style="1" bestFit="1" customWidth="1"/>
    <col min="26" max="16384" width="9.140625" style="1"/>
  </cols>
  <sheetData>
    <row r="1" spans="1:17" ht="28.5" customHeight="1" x14ac:dyDescent="0.3"/>
    <row r="2" spans="1:17" ht="28.5" customHeight="1" x14ac:dyDescent="0.3"/>
    <row r="3" spans="1:17" ht="28.5" customHeight="1" x14ac:dyDescent="0.3"/>
    <row r="4" spans="1:17" ht="59.25" customHeight="1" x14ac:dyDescent="0.3"/>
    <row r="5" spans="1:17" s="8" customFormat="1" ht="81" customHeight="1" x14ac:dyDescent="0.15">
      <c r="A5" s="9" t="s">
        <v>0</v>
      </c>
      <c r="B5" s="9" t="s">
        <v>4</v>
      </c>
      <c r="C5" s="12" t="s">
        <v>8</v>
      </c>
      <c r="D5" s="9" t="s">
        <v>1</v>
      </c>
      <c r="E5" s="9" t="s">
        <v>9</v>
      </c>
      <c r="F5" s="9" t="s">
        <v>5</v>
      </c>
      <c r="G5" s="10" t="s">
        <v>10</v>
      </c>
      <c r="H5" s="10" t="s">
        <v>11</v>
      </c>
      <c r="I5" s="11" t="s">
        <v>34</v>
      </c>
      <c r="J5" s="11" t="s">
        <v>12</v>
      </c>
      <c r="K5" s="11" t="s">
        <v>48</v>
      </c>
      <c r="L5" s="11" t="s">
        <v>53</v>
      </c>
      <c r="M5" s="11" t="s">
        <v>3</v>
      </c>
      <c r="N5" s="11" t="s">
        <v>2</v>
      </c>
      <c r="O5" s="11" t="s">
        <v>6</v>
      </c>
    </row>
    <row r="6" spans="1:17" s="2" customFormat="1" ht="33" customHeight="1" x14ac:dyDescent="0.25">
      <c r="A6" s="13">
        <v>1</v>
      </c>
      <c r="B6" s="13">
        <v>1</v>
      </c>
      <c r="C6" s="66" t="s">
        <v>35</v>
      </c>
      <c r="D6" s="67" t="s">
        <v>36</v>
      </c>
      <c r="E6" s="67" t="s">
        <v>40</v>
      </c>
      <c r="F6" s="68" t="s">
        <v>7</v>
      </c>
      <c r="G6" s="69">
        <v>446.4</v>
      </c>
      <c r="H6" s="69">
        <v>0.21</v>
      </c>
      <c r="I6" s="70">
        <v>4019400</v>
      </c>
      <c r="J6" s="70">
        <v>130000</v>
      </c>
      <c r="K6" s="70" t="s">
        <v>49</v>
      </c>
      <c r="L6" s="70">
        <v>5650600</v>
      </c>
      <c r="M6" s="70">
        <v>5650600</v>
      </c>
      <c r="N6" s="69">
        <f>ROUNDUP(M6*0.05,0)</f>
        <v>282530</v>
      </c>
      <c r="O6" s="69">
        <f>IF(M6&lt;=10000,250,IF(M6&lt;=20000,300,IF(M6&lt;=30000,350,IF(M6&lt;=40000,400,IF(M6&lt;50000,450,IF(M6=50000,500,IF(M6&lt;=60000,600,IF(M6&lt;=70000,700,IF(M6&lt;=80000,800,IF(M6&lt;=90000,900,IF(M6&lt;=100000,1000,IF(M6&lt;=120000,1200,IF(M6&lt;=140000,1400,IF(M6&lt;=160000,1600,IF(M6&lt;=180000,1800,IF(M6&lt;=200000,2000,IF(M6&lt;=220000,2200,IF(M6&lt;=240000,2400,IF(M6&lt;=260000,2600,IF(M6&lt;=280000,2800,IF(M6&lt;=300000,3000,IF(M6&lt;=320000,3200,IF(M6&lt;=340000,3400,IF(M6&lt;=360000,3600,IF(M6&lt;=380000,3800,IF(M6&lt;=400000,4000,IF(M6&lt;=420000,4200,IF(M6&lt;=440000,4400,IF(M6&lt;=460000,4600,IF(M6&lt;=480000,4800,IF(M6&lt;=500000,5000,IF(M6&lt;=600000,5200,IF(M6&lt;=700000,5400,IF(M6&lt;=800000,5600,IF(M6&lt;=900000,5800,6000)))))))))))))))))))))))))))))))))))</f>
        <v>6000</v>
      </c>
      <c r="P6" s="6"/>
      <c r="Q6" s="7">
        <f>ROUNDUP(M6*0.8,0)</f>
        <v>4520480</v>
      </c>
    </row>
    <row r="7" spans="1:17" s="2" customFormat="1" ht="42.75" customHeight="1" x14ac:dyDescent="0.25">
      <c r="A7" s="13" t="s">
        <v>54</v>
      </c>
      <c r="B7" s="13">
        <v>2</v>
      </c>
      <c r="C7" s="66" t="s">
        <v>35</v>
      </c>
      <c r="D7" s="67" t="s">
        <v>37</v>
      </c>
      <c r="E7" s="67" t="s">
        <v>41</v>
      </c>
      <c r="F7" s="68" t="s">
        <v>7</v>
      </c>
      <c r="G7" s="69">
        <v>90.71</v>
      </c>
      <c r="H7" s="69" t="s">
        <v>45</v>
      </c>
      <c r="I7" s="70">
        <v>85251</v>
      </c>
      <c r="J7" s="70">
        <v>30000</v>
      </c>
      <c r="K7" s="70" t="s">
        <v>50</v>
      </c>
      <c r="L7" s="70">
        <v>2726749</v>
      </c>
      <c r="M7" s="70">
        <v>2726749</v>
      </c>
      <c r="N7" s="69">
        <f>ROUNDUP(M7*0.05,0)</f>
        <v>136338</v>
      </c>
      <c r="O7" s="69">
        <f>IF(M7&lt;=10000,250,IF(M7&lt;=20000,300,IF(M7&lt;=30000,350,IF(M7&lt;=40000,400,IF(M7&lt;50000,450,IF(M7=50000,500,IF(M7&lt;=60000,600,IF(M7&lt;=70000,700,IF(M7&lt;=80000,800,IF(M7&lt;=90000,900,IF(M7&lt;=100000,1000,IF(M7&lt;=120000,1200,IF(M7&lt;=140000,1400,IF(M7&lt;=160000,1600,IF(M7&lt;=180000,1800,IF(M7&lt;=200000,2000,IF(M7&lt;=220000,2200,IF(M7&lt;=240000,2400,IF(M7&lt;=260000,2600,IF(M7&lt;=280000,2800,IF(M7&lt;=300000,3000,IF(M7&lt;=320000,3200,IF(M7&lt;=340000,3400,IF(M7&lt;=360000,3600,IF(M7&lt;=380000,3800,IF(M7&lt;=400000,4000,IF(M7&lt;=420000,4200,IF(M7&lt;=440000,4400,IF(M7&lt;=460000,4600,IF(M7&lt;=480000,4800,IF(M7&lt;=500000,5000,IF(M7&lt;=600000,5200,IF(M7&lt;=700000,5400,IF(M7&lt;=800000,5600,IF(M7&lt;=900000,5800,6000)))))))))))))))))))))))))))))))))))</f>
        <v>6000</v>
      </c>
      <c r="P7" s="6"/>
      <c r="Q7" s="7">
        <f>ROUNDUP(M7*0.8,0)</f>
        <v>2181400</v>
      </c>
    </row>
    <row r="8" spans="1:17" s="2" customFormat="1" ht="47.25" customHeight="1" x14ac:dyDescent="0.25">
      <c r="A8" s="13">
        <v>3</v>
      </c>
      <c r="B8" s="13">
        <v>3</v>
      </c>
      <c r="C8" s="66" t="s">
        <v>35</v>
      </c>
      <c r="D8" s="67" t="s">
        <v>38</v>
      </c>
      <c r="E8" s="67" t="s">
        <v>42</v>
      </c>
      <c r="F8" s="68" t="s">
        <v>7</v>
      </c>
      <c r="G8" s="69">
        <v>36.4</v>
      </c>
      <c r="H8" s="69" t="s">
        <v>46</v>
      </c>
      <c r="I8" s="70">
        <v>28269</v>
      </c>
      <c r="J8" s="70">
        <v>60000</v>
      </c>
      <c r="K8" s="70" t="s">
        <v>51</v>
      </c>
      <c r="L8" s="70">
        <v>571731</v>
      </c>
      <c r="M8" s="70">
        <v>571731</v>
      </c>
      <c r="N8" s="69">
        <f>ROUNDUP(M8*0.05,0)</f>
        <v>28587</v>
      </c>
      <c r="O8" s="69">
        <f>IF(M8&lt;=10000,250,IF(M8&lt;=20000,300,IF(M8&lt;=30000,350,IF(M8&lt;=40000,400,IF(M8&lt;50000,450,IF(M8=50000,500,IF(M8&lt;=60000,600,IF(M8&lt;=70000,700,IF(M8&lt;=80000,800,IF(M8&lt;=90000,900,IF(M8&lt;=100000,1000,IF(M8&lt;=120000,1200,IF(M8&lt;=140000,1400,IF(M8&lt;=160000,1600,IF(M8&lt;=180000,1800,IF(M8&lt;=200000,2000,IF(M8&lt;=220000,2200,IF(M8&lt;=240000,2400,IF(M8&lt;=260000,2600,IF(M8&lt;=280000,2800,IF(M8&lt;=300000,3000,IF(M8&lt;=320000,3200,IF(M8&lt;=340000,3400,IF(M8&lt;=360000,3600,IF(M8&lt;=380000,3800,IF(M8&lt;=400000,4000,IF(M8&lt;=420000,4200,IF(M8&lt;=440000,4400,IF(M8&lt;=460000,4600,IF(M8&lt;=480000,4800,IF(M8&lt;=500000,5000,IF(M8&lt;=600000,5200,IF(M8&lt;=700000,5400,IF(M8&lt;=800000,5600,IF(M8&lt;=900000,5800,6000)))))))))))))))))))))))))))))))))))</f>
        <v>5200</v>
      </c>
      <c r="P8" s="6"/>
      <c r="Q8" s="7">
        <f>ROUNDUP(M8*0.8,0)</f>
        <v>457385</v>
      </c>
    </row>
    <row r="9" spans="1:17" s="2" customFormat="1" ht="45.75" customHeight="1" x14ac:dyDescent="0.25">
      <c r="A9" s="13">
        <v>4</v>
      </c>
      <c r="B9" s="13">
        <v>4</v>
      </c>
      <c r="C9" s="66" t="s">
        <v>35</v>
      </c>
      <c r="D9" s="67" t="s">
        <v>38</v>
      </c>
      <c r="E9" s="67" t="s">
        <v>43</v>
      </c>
      <c r="F9" s="68" t="s">
        <v>7</v>
      </c>
      <c r="G9" s="69">
        <v>194.8</v>
      </c>
      <c r="H9" s="69" t="s">
        <v>47</v>
      </c>
      <c r="I9" s="70">
        <v>151146</v>
      </c>
      <c r="J9" s="70">
        <v>80000</v>
      </c>
      <c r="K9" s="70" t="s">
        <v>49</v>
      </c>
      <c r="L9" s="70">
        <v>3048854</v>
      </c>
      <c r="M9" s="70">
        <v>3048854</v>
      </c>
      <c r="N9" s="69">
        <f>ROUNDUP(M9*0.05,0)</f>
        <v>152443</v>
      </c>
      <c r="O9" s="69">
        <f>IF(M9&lt;=10000,250,IF(M9&lt;=20000,300,IF(M9&lt;=30000,350,IF(M9&lt;=40000,400,IF(M9&lt;50000,450,IF(M9=50000,500,IF(M9&lt;=60000,600,IF(M9&lt;=70000,700,IF(M9&lt;=80000,800,IF(M9&lt;=90000,900,IF(M9&lt;=100000,1000,IF(M9&lt;=120000,1200,IF(M9&lt;=140000,1400,IF(M9&lt;=160000,1600,IF(M9&lt;=180000,1800,IF(M9&lt;=200000,2000,IF(M9&lt;=220000,2200,IF(M9&lt;=240000,2400,IF(M9&lt;=260000,2600,IF(M9&lt;=280000,2800,IF(M9&lt;=300000,3000,IF(M9&lt;=320000,3200,IF(M9&lt;=340000,3400,IF(M9&lt;=360000,3600,IF(M9&lt;=380000,3800,IF(M9&lt;=400000,4000,IF(M9&lt;=420000,4200,IF(M9&lt;=440000,4400,IF(M9&lt;=460000,4600,IF(M9&lt;=480000,4800,IF(M9&lt;=500000,5000,IF(M9&lt;=600000,5200,IF(M9&lt;=700000,5400,IF(M9&lt;=800000,5600,IF(M9&lt;=900000,5800,6000)))))))))))))))))))))))))))))))))))</f>
        <v>6000</v>
      </c>
      <c r="P9" s="6"/>
      <c r="Q9" s="7">
        <f>ROUNDUP(M9*0.8,0)</f>
        <v>2439084</v>
      </c>
    </row>
    <row r="10" spans="1:17" s="2" customFormat="1" ht="48" customHeight="1" x14ac:dyDescent="0.25">
      <c r="A10" s="13">
        <v>5</v>
      </c>
      <c r="B10" s="13">
        <v>5</v>
      </c>
      <c r="C10" s="66" t="s">
        <v>35</v>
      </c>
      <c r="D10" s="67" t="s">
        <v>39</v>
      </c>
      <c r="E10" s="67" t="s">
        <v>44</v>
      </c>
      <c r="F10" s="68" t="s">
        <v>7</v>
      </c>
      <c r="G10" s="69">
        <v>317.97000000000003</v>
      </c>
      <c r="H10" s="69">
        <v>0.13350000000000001</v>
      </c>
      <c r="I10" s="70">
        <v>1658070</v>
      </c>
      <c r="J10" s="70">
        <v>44156</v>
      </c>
      <c r="K10" s="70" t="s">
        <v>52</v>
      </c>
      <c r="L10" s="70">
        <v>3231930</v>
      </c>
      <c r="M10" s="70">
        <v>3231930</v>
      </c>
      <c r="N10" s="69">
        <f>ROUNDUP(M10*0.05,0)</f>
        <v>161597</v>
      </c>
      <c r="O10" s="69">
        <f>IF(M10&lt;=10000,250,IF(M10&lt;=20000,300,IF(M10&lt;=30000,350,IF(M10&lt;=40000,400,IF(M10&lt;50000,450,IF(M10=50000,500,IF(M10&lt;=60000,600,IF(M10&lt;=70000,700,IF(M10&lt;=80000,800,IF(M10&lt;=90000,900,IF(M10&lt;=100000,1000,IF(M10&lt;=120000,1200,IF(M10&lt;=140000,1400,IF(M10&lt;=160000,1600,IF(M10&lt;=180000,1800,IF(M10&lt;=200000,2000,IF(M10&lt;=220000,2200,IF(M10&lt;=240000,2400,IF(M10&lt;=260000,2600,IF(M10&lt;=280000,2800,IF(M10&lt;=300000,3000,IF(M10&lt;=320000,3200,IF(M10&lt;=340000,3400,IF(M10&lt;=360000,3600,IF(M10&lt;=380000,3800,IF(M10&lt;=400000,4000,IF(M10&lt;=420000,4200,IF(M10&lt;=440000,4400,IF(M10&lt;=460000,4600,IF(M10&lt;=480000,4800,IF(M10&lt;=500000,5000,IF(M10&lt;=600000,5200,IF(M10&lt;=700000,5400,IF(M10&lt;=800000,5600,IF(M10&lt;=900000,5800,6000)))))))))))))))))))))))))))))))))))</f>
        <v>6000</v>
      </c>
      <c r="P10" s="6"/>
      <c r="Q10" s="7">
        <f>ROUNDUP(M10*0.8,0)</f>
        <v>2585544</v>
      </c>
    </row>
    <row r="29" spans="14:14" x14ac:dyDescent="0.3">
      <c r="N29" s="5"/>
    </row>
    <row r="58" spans="1:16" ht="18" customHeight="1" x14ac:dyDescent="0.3"/>
    <row r="59" spans="1:16" s="14" customFormat="1" ht="61.5" customHeight="1" x14ac:dyDescent="0.3">
      <c r="B59" s="15" t="s">
        <v>13</v>
      </c>
    </row>
    <row r="60" spans="1:16" s="18" customFormat="1" ht="12.75" customHeight="1" x14ac:dyDescent="0.3">
      <c r="A60" s="16"/>
      <c r="B60" s="75" t="s">
        <v>14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17"/>
      <c r="P60" s="19"/>
    </row>
    <row r="61" spans="1:16" s="18" customFormat="1" ht="12.75" customHeight="1" x14ac:dyDescent="0.3">
      <c r="A61" s="20"/>
      <c r="B61" s="76" t="s">
        <v>15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21"/>
      <c r="P61" s="19"/>
    </row>
    <row r="62" spans="1:16" s="18" customFormat="1" ht="12.75" customHeight="1" x14ac:dyDescent="0.3">
      <c r="A62" s="20"/>
      <c r="B62" s="22" t="s">
        <v>16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1"/>
      <c r="P62" s="19"/>
    </row>
    <row r="63" spans="1:16" s="18" customFormat="1" ht="12.75" customHeight="1" x14ac:dyDescent="0.3">
      <c r="A63" s="20"/>
      <c r="B63" s="23" t="s">
        <v>17</v>
      </c>
      <c r="C63" s="23"/>
      <c r="D63" s="23"/>
      <c r="E63" s="22"/>
      <c r="F63" s="22"/>
      <c r="G63" s="22"/>
      <c r="H63" s="22"/>
      <c r="I63" s="22"/>
      <c r="J63" s="22"/>
      <c r="K63" s="22"/>
      <c r="L63" s="22"/>
      <c r="M63" s="22"/>
      <c r="N63" s="21"/>
      <c r="P63" s="19"/>
    </row>
    <row r="64" spans="1:16" s="18" customFormat="1" ht="12.75" customHeight="1" x14ac:dyDescent="0.3">
      <c r="A64" s="20"/>
      <c r="B64" s="23" t="s">
        <v>18</v>
      </c>
      <c r="C64" s="23"/>
      <c r="D64" s="23"/>
      <c r="E64" s="22"/>
      <c r="F64" s="22"/>
      <c r="G64" s="22"/>
      <c r="H64" s="22"/>
      <c r="I64" s="22" t="s">
        <v>19</v>
      </c>
      <c r="J64" s="22"/>
      <c r="K64" s="22"/>
      <c r="L64" s="22" t="s">
        <v>20</v>
      </c>
      <c r="M64" s="22"/>
      <c r="N64" s="21"/>
      <c r="P64" s="19"/>
    </row>
    <row r="65" spans="1:16" s="18" customFormat="1" ht="12.75" customHeight="1" x14ac:dyDescent="0.3">
      <c r="A65" s="20"/>
      <c r="B65" s="24" t="s">
        <v>21</v>
      </c>
      <c r="C65" s="24"/>
      <c r="D65" s="24"/>
      <c r="E65" s="24"/>
      <c r="F65" s="24"/>
      <c r="G65" s="24"/>
      <c r="H65" s="25">
        <v>99999</v>
      </c>
      <c r="I65" s="26">
        <v>9999999</v>
      </c>
      <c r="J65" s="27">
        <v>9999</v>
      </c>
      <c r="K65" s="72"/>
      <c r="L65" s="77" t="s">
        <v>22</v>
      </c>
      <c r="M65" s="78"/>
      <c r="N65" s="21"/>
      <c r="P65" s="19"/>
    </row>
    <row r="66" spans="1:16" s="18" customFormat="1" ht="12.75" customHeight="1" x14ac:dyDescent="0.3">
      <c r="A66" s="20"/>
      <c r="B66" s="24" t="s">
        <v>23</v>
      </c>
      <c r="C66" s="24"/>
      <c r="D66" s="24"/>
      <c r="E66" s="24"/>
      <c r="F66" s="24"/>
      <c r="G66" s="24"/>
      <c r="H66" s="28"/>
      <c r="I66" s="28" t="s">
        <v>24</v>
      </c>
      <c r="J66" s="28"/>
      <c r="K66" s="28"/>
      <c r="L66" s="79" t="s">
        <v>25</v>
      </c>
      <c r="M66" s="80"/>
      <c r="N66" s="21"/>
      <c r="P66" s="19"/>
    </row>
    <row r="67" spans="1:16" s="33" customFormat="1" ht="12.75" customHeight="1" x14ac:dyDescent="0.25">
      <c r="A67" s="29"/>
      <c r="B67" s="30" t="s">
        <v>26</v>
      </c>
      <c r="C67" s="30"/>
      <c r="D67" s="30"/>
      <c r="E67" s="30"/>
      <c r="F67" s="30"/>
      <c r="G67" s="30"/>
      <c r="H67" s="31">
        <v>90001</v>
      </c>
      <c r="I67" s="81">
        <v>8005711</v>
      </c>
      <c r="J67" s="82"/>
      <c r="K67" s="73"/>
      <c r="L67" s="83"/>
      <c r="M67" s="84"/>
      <c r="N67" s="32"/>
      <c r="P67" s="34"/>
    </row>
    <row r="68" spans="1:16" s="33" customFormat="1" ht="12.75" customHeight="1" x14ac:dyDescent="0.25">
      <c r="A68" s="29"/>
      <c r="B68" s="35" t="s">
        <v>21</v>
      </c>
      <c r="C68" s="35"/>
      <c r="D68" s="35"/>
      <c r="E68" s="35"/>
      <c r="F68" s="35"/>
      <c r="G68" s="35"/>
      <c r="H68" s="36"/>
      <c r="I68" s="35"/>
      <c r="J68" s="35"/>
      <c r="K68" s="35"/>
      <c r="L68" s="85"/>
      <c r="M68" s="86"/>
      <c r="N68" s="32"/>
      <c r="P68" s="34"/>
    </row>
    <row r="69" spans="1:16" s="33" customFormat="1" ht="12.75" customHeight="1" x14ac:dyDescent="0.25">
      <c r="A69" s="29"/>
      <c r="B69" s="37" t="s">
        <v>27</v>
      </c>
      <c r="C69" s="38"/>
      <c r="D69" s="38"/>
      <c r="E69" s="38"/>
      <c r="F69" s="30"/>
      <c r="G69" s="30"/>
      <c r="H69" s="30"/>
      <c r="I69" s="30"/>
      <c r="J69" s="39"/>
      <c r="K69" s="30"/>
      <c r="L69" s="87" t="s">
        <v>22</v>
      </c>
      <c r="M69" s="88"/>
      <c r="N69" s="32"/>
      <c r="P69" s="34"/>
    </row>
    <row r="70" spans="1:16" s="18" customFormat="1" ht="12.75" customHeight="1" x14ac:dyDescent="0.3">
      <c r="A70" s="20"/>
      <c r="B70" s="24"/>
      <c r="C70" s="22"/>
      <c r="D70" s="22"/>
      <c r="E70" s="22"/>
      <c r="F70" s="22"/>
      <c r="G70" s="22"/>
      <c r="H70" s="22"/>
      <c r="I70" s="22"/>
      <c r="J70" s="21"/>
      <c r="K70" s="22"/>
      <c r="L70" s="89" t="s">
        <v>25</v>
      </c>
      <c r="M70" s="90"/>
      <c r="N70" s="21"/>
      <c r="P70" s="19"/>
    </row>
    <row r="71" spans="1:16" s="33" customFormat="1" ht="12.75" customHeight="1" x14ac:dyDescent="0.25">
      <c r="A71" s="40"/>
      <c r="B71" s="37" t="s">
        <v>28</v>
      </c>
      <c r="C71" s="41"/>
      <c r="D71" s="41"/>
      <c r="E71" s="41"/>
      <c r="F71" s="41"/>
      <c r="G71" s="41"/>
      <c r="H71" s="41"/>
      <c r="I71" s="41"/>
      <c r="J71" s="42"/>
      <c r="K71" s="42"/>
      <c r="L71" s="42"/>
      <c r="M71" s="42"/>
      <c r="N71" s="43"/>
      <c r="P71" s="34"/>
    </row>
    <row r="72" spans="1:16" s="33" customFormat="1" ht="12.75" customHeight="1" x14ac:dyDescent="0.25">
      <c r="A72" s="40"/>
      <c r="B72" s="44" t="s">
        <v>29</v>
      </c>
      <c r="C72" s="45"/>
      <c r="D72" s="45"/>
      <c r="E72" s="45"/>
      <c r="F72" s="65"/>
      <c r="G72" s="47" t="str">
        <f>C6</f>
        <v>20-Ա 08.02.2019թ.</v>
      </c>
      <c r="H72" s="48" t="s">
        <v>32</v>
      </c>
      <c r="I72" s="49"/>
      <c r="J72" s="46"/>
      <c r="K72" s="46"/>
      <c r="L72" s="49"/>
      <c r="M72" s="42"/>
      <c r="N72" s="43"/>
      <c r="P72" s="34"/>
    </row>
    <row r="73" spans="1:16" s="33" customFormat="1" ht="9.75" customHeight="1" x14ac:dyDescent="0.25">
      <c r="A73" s="40"/>
      <c r="B73" s="42"/>
      <c r="C73" s="42"/>
      <c r="D73" s="42"/>
      <c r="E73" s="42"/>
      <c r="F73" s="42"/>
      <c r="G73" s="42"/>
      <c r="H73" s="42"/>
      <c r="I73" s="46"/>
      <c r="J73" s="42"/>
      <c r="K73" s="42"/>
      <c r="L73" s="42"/>
      <c r="M73" s="42"/>
      <c r="N73" s="43"/>
      <c r="P73" s="34"/>
    </row>
    <row r="74" spans="1:16" s="53" customFormat="1" ht="5.25" customHeight="1" x14ac:dyDescent="0.25">
      <c r="A74" s="50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51"/>
      <c r="N74" s="52"/>
      <c r="P74" s="54"/>
    </row>
    <row r="75" spans="1:16" s="55" customFormat="1" x14ac:dyDescent="0.3"/>
    <row r="76" spans="1:16" s="14" customFormat="1" x14ac:dyDescent="0.3">
      <c r="B76" s="15" t="s">
        <v>30</v>
      </c>
    </row>
    <row r="77" spans="1:16" s="33" customFormat="1" ht="12.75" customHeight="1" x14ac:dyDescent="0.25">
      <c r="A77" s="56"/>
      <c r="B77" s="91" t="s">
        <v>14</v>
      </c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39"/>
      <c r="P77" s="34"/>
    </row>
    <row r="78" spans="1:16" s="33" customFormat="1" ht="12.75" customHeight="1" x14ac:dyDescent="0.25">
      <c r="A78" s="29"/>
      <c r="B78" s="92" t="s">
        <v>15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32"/>
      <c r="P78" s="34"/>
    </row>
    <row r="79" spans="1:16" s="33" customFormat="1" ht="12.75" customHeight="1" x14ac:dyDescent="0.25">
      <c r="A79" s="29"/>
      <c r="B79" s="38" t="s">
        <v>16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2"/>
      <c r="P79" s="34"/>
    </row>
    <row r="80" spans="1:16" s="33" customFormat="1" ht="12.75" customHeight="1" x14ac:dyDescent="0.25">
      <c r="A80" s="29"/>
      <c r="B80" s="57" t="s">
        <v>17</v>
      </c>
      <c r="C80" s="57"/>
      <c r="D80" s="57"/>
      <c r="E80" s="38"/>
      <c r="F80" s="38"/>
      <c r="G80" s="38"/>
      <c r="H80" s="38"/>
      <c r="I80" s="38"/>
      <c r="J80" s="38"/>
      <c r="K80" s="38"/>
      <c r="L80" s="38"/>
      <c r="M80" s="38"/>
      <c r="N80" s="32"/>
      <c r="P80" s="34"/>
    </row>
    <row r="81" spans="1:16" s="33" customFormat="1" ht="12.75" customHeight="1" x14ac:dyDescent="0.25">
      <c r="A81" s="29"/>
      <c r="B81" s="57" t="s">
        <v>18</v>
      </c>
      <c r="C81" s="57"/>
      <c r="D81" s="57"/>
      <c r="E81" s="38"/>
      <c r="F81" s="38"/>
      <c r="G81" s="38"/>
      <c r="H81" s="38"/>
      <c r="I81" s="38" t="s">
        <v>19</v>
      </c>
      <c r="J81" s="38"/>
      <c r="K81" s="38"/>
      <c r="L81" s="38" t="s">
        <v>20</v>
      </c>
      <c r="M81" s="38"/>
      <c r="N81" s="32"/>
      <c r="P81" s="34"/>
    </row>
    <row r="82" spans="1:16" s="33" customFormat="1" ht="12.75" customHeight="1" x14ac:dyDescent="0.25">
      <c r="A82" s="29"/>
      <c r="B82" s="37" t="s">
        <v>21</v>
      </c>
      <c r="C82" s="37"/>
      <c r="D82" s="37"/>
      <c r="E82" s="37"/>
      <c r="F82" s="37"/>
      <c r="G82" s="37"/>
      <c r="H82" s="58">
        <v>99999</v>
      </c>
      <c r="I82" s="59">
        <v>9999999</v>
      </c>
      <c r="J82" s="60">
        <v>9999</v>
      </c>
      <c r="K82" s="74"/>
      <c r="L82" s="87" t="s">
        <v>22</v>
      </c>
      <c r="M82" s="88"/>
      <c r="N82" s="32"/>
      <c r="P82" s="34"/>
    </row>
    <row r="83" spans="1:16" s="33" customFormat="1" ht="12.75" customHeight="1" x14ac:dyDescent="0.25">
      <c r="A83" s="29"/>
      <c r="B83" s="37" t="s">
        <v>23</v>
      </c>
      <c r="C83" s="37"/>
      <c r="D83" s="37"/>
      <c r="E83" s="37"/>
      <c r="F83" s="37"/>
      <c r="G83" s="37"/>
      <c r="H83" s="61"/>
      <c r="I83" s="61" t="s">
        <v>24</v>
      </c>
      <c r="J83" s="61"/>
      <c r="K83" s="61"/>
      <c r="L83" s="83" t="s">
        <v>25</v>
      </c>
      <c r="M83" s="84"/>
      <c r="N83" s="32"/>
      <c r="P83" s="34"/>
    </row>
    <row r="84" spans="1:16" s="33" customFormat="1" ht="12.75" customHeight="1" x14ac:dyDescent="0.25">
      <c r="A84" s="29"/>
      <c r="B84" s="30" t="s">
        <v>26</v>
      </c>
      <c r="C84" s="30"/>
      <c r="D84" s="30"/>
      <c r="E84" s="30"/>
      <c r="F84" s="30"/>
      <c r="G84" s="30"/>
      <c r="H84" s="31">
        <v>90001</v>
      </c>
      <c r="I84" s="81">
        <v>8002171</v>
      </c>
      <c r="J84" s="82"/>
      <c r="K84" s="73"/>
      <c r="L84" s="83"/>
      <c r="M84" s="84"/>
      <c r="N84" s="32"/>
      <c r="P84" s="34"/>
    </row>
    <row r="85" spans="1:16" s="33" customFormat="1" ht="12.75" customHeight="1" x14ac:dyDescent="0.25">
      <c r="A85" s="29"/>
      <c r="B85" s="35" t="s">
        <v>21</v>
      </c>
      <c r="C85" s="35"/>
      <c r="D85" s="35"/>
      <c r="E85" s="35"/>
      <c r="F85" s="35"/>
      <c r="G85" s="35"/>
      <c r="H85" s="36"/>
      <c r="I85" s="35"/>
      <c r="J85" s="35"/>
      <c r="K85" s="35"/>
      <c r="L85" s="85"/>
      <c r="M85" s="86"/>
      <c r="N85" s="32"/>
      <c r="P85" s="34"/>
    </row>
    <row r="86" spans="1:16" s="33" customFormat="1" ht="12.75" customHeight="1" x14ac:dyDescent="0.25">
      <c r="A86" s="29"/>
      <c r="B86" s="37" t="s">
        <v>27</v>
      </c>
      <c r="C86" s="38"/>
      <c r="D86" s="38"/>
      <c r="E86" s="38"/>
      <c r="F86" s="30"/>
      <c r="G86" s="30"/>
      <c r="H86" s="30"/>
      <c r="I86" s="30"/>
      <c r="J86" s="39"/>
      <c r="K86" s="30"/>
      <c r="L86" s="87" t="s">
        <v>22</v>
      </c>
      <c r="M86" s="88"/>
      <c r="N86" s="32"/>
      <c r="P86" s="34"/>
    </row>
    <row r="87" spans="1:16" s="33" customFormat="1" ht="12.75" customHeight="1" x14ac:dyDescent="0.25">
      <c r="A87" s="29"/>
      <c r="B87" s="37"/>
      <c r="C87" s="38"/>
      <c r="D87" s="38"/>
      <c r="E87" s="38"/>
      <c r="F87" s="38"/>
      <c r="G87" s="38"/>
      <c r="H87" s="38"/>
      <c r="I87" s="38"/>
      <c r="J87" s="32"/>
      <c r="K87" s="38"/>
      <c r="L87" s="85" t="s">
        <v>25</v>
      </c>
      <c r="M87" s="86"/>
      <c r="N87" s="32"/>
      <c r="P87" s="34"/>
    </row>
    <row r="88" spans="1:16" s="33" customFormat="1" ht="12.75" customHeight="1" x14ac:dyDescent="0.25">
      <c r="A88" s="40"/>
      <c r="B88" s="37" t="s">
        <v>28</v>
      </c>
      <c r="C88" s="41"/>
      <c r="D88" s="41"/>
      <c r="E88" s="41"/>
      <c r="F88" s="41"/>
      <c r="G88" s="41"/>
      <c r="H88" s="41"/>
      <c r="I88" s="41"/>
      <c r="J88" s="42"/>
      <c r="K88" s="42"/>
      <c r="L88" s="42"/>
      <c r="M88" s="42"/>
      <c r="N88" s="43"/>
      <c r="P88" s="34"/>
    </row>
    <row r="89" spans="1:16" s="33" customFormat="1" ht="12.75" customHeight="1" x14ac:dyDescent="0.25">
      <c r="A89" s="40"/>
      <c r="B89" s="45" t="s">
        <v>31</v>
      </c>
      <c r="C89" s="45"/>
      <c r="D89" s="45"/>
      <c r="E89" s="45"/>
      <c r="F89" s="71"/>
      <c r="G89" s="62" t="str">
        <f>C6</f>
        <v>20-Ա 08.02.2019թ.</v>
      </c>
      <c r="H89" s="64" t="s">
        <v>33</v>
      </c>
      <c r="I89" s="49"/>
      <c r="J89" s="46"/>
      <c r="K89" s="46"/>
      <c r="L89" s="49"/>
      <c r="M89" s="42"/>
      <c r="N89" s="43"/>
      <c r="P89" s="34"/>
    </row>
    <row r="90" spans="1:16" s="33" customFormat="1" ht="12.75" customHeight="1" x14ac:dyDescent="0.25">
      <c r="A90" s="40"/>
      <c r="B90" s="42"/>
      <c r="C90" s="42"/>
      <c r="D90" s="42"/>
      <c r="E90" s="42"/>
      <c r="F90" s="42"/>
      <c r="G90" s="42"/>
      <c r="H90" s="42"/>
      <c r="I90" s="46"/>
      <c r="J90" s="42"/>
      <c r="K90" s="42"/>
      <c r="L90" s="42"/>
      <c r="M90" s="42"/>
      <c r="N90" s="43"/>
      <c r="P90" s="34"/>
    </row>
    <row r="91" spans="1:16" s="53" customFormat="1" ht="5.25" customHeight="1" x14ac:dyDescent="0.25">
      <c r="A91" s="36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63"/>
      <c r="P91" s="54"/>
    </row>
  </sheetData>
  <mergeCells count="18">
    <mergeCell ref="L87:M87"/>
    <mergeCell ref="L68:M68"/>
    <mergeCell ref="L69:M69"/>
    <mergeCell ref="L70:M70"/>
    <mergeCell ref="B77:M77"/>
    <mergeCell ref="B78:M78"/>
    <mergeCell ref="L82:M82"/>
    <mergeCell ref="L83:M83"/>
    <mergeCell ref="I84:J84"/>
    <mergeCell ref="L84:M84"/>
    <mergeCell ref="L85:M85"/>
    <mergeCell ref="L86:M86"/>
    <mergeCell ref="B60:M60"/>
    <mergeCell ref="B61:M61"/>
    <mergeCell ref="L65:M65"/>
    <mergeCell ref="L66:M66"/>
    <mergeCell ref="I67:J67"/>
    <mergeCell ref="L67:M67"/>
  </mergeCells>
  <pageMargins left="0.11811023622047245" right="0.11811023622047245" top="0.19685039370078741" bottom="0.19685039370078741" header="0.11811023622047245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keywords>https:/mul-spm.gov.am/tasks/docs/attachment.php?id=97904&amp;fn=TntZargNerdrNax2-499-20-1.xlsx&amp;out=1&amp;token=b96628ab3e9c16df6546</cp:keywords>
  <cp:lastModifiedBy>Windows User</cp:lastModifiedBy>
  <dcterms:created xsi:type="dcterms:W3CDTF">2019-02-11T13:31:15Z</dcterms:created>
  <dcterms:modified xsi:type="dcterms:W3CDTF">2019-02-11T13:31:15Z</dcterms:modified>
</cp:coreProperties>
</file>