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76" i="4" l="1"/>
  <c r="G59" i="4"/>
  <c r="N10" i="4" l="1"/>
  <c r="K3" i="4"/>
  <c r="L3" i="4"/>
  <c r="L8" i="4" l="1"/>
  <c r="N12" i="4" l="1"/>
  <c r="L12" i="4"/>
  <c r="K12" i="4"/>
  <c r="N11" i="4"/>
  <c r="L11" i="4"/>
  <c r="K11" i="4"/>
  <c r="L10" i="4"/>
  <c r="K10" i="4"/>
  <c r="N9" i="4"/>
  <c r="L9" i="4"/>
  <c r="K9" i="4"/>
  <c r="N8" i="4"/>
  <c r="K8" i="4"/>
  <c r="N7" i="4"/>
  <c r="L7" i="4"/>
  <c r="K7" i="4"/>
  <c r="N6" i="4"/>
  <c r="L6" i="4"/>
  <c r="K6" i="4"/>
  <c r="N5" i="4"/>
  <c r="L5" i="4"/>
  <c r="K5" i="4"/>
  <c r="K4" i="4"/>
  <c r="L4" i="4"/>
</calcChain>
</file>

<file path=xl/sharedStrings.xml><?xml version="1.0" encoding="utf-8"?>
<sst xmlns="http://schemas.openxmlformats.org/spreadsheetml/2006/main" count="104" uniqueCount="54">
  <si>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</si>
  <si>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</si>
  <si>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</si>
  <si>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</si>
  <si>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</si>
  <si>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</si>
  <si>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</si>
  <si>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</si>
  <si>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</si>
  <si>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</si>
  <si>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</si>
  <si>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</si>
  <si>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</si>
  <si>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</si>
  <si>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</si>
  <si>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</si>
  <si>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</si>
  <si>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</si>
  <si>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</si>
  <si>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</si>
  <si>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</si>
  <si>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</si>
  <si>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</si>
  <si>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</si>
  <si>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</si>
  <si>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</si>
  <si>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</si>
  <si>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</si>
  <si>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</si>
  <si>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</si>
  <si>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</si>
  <si>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2001թ.</t>
  </si>
  <si>
    <t xml:space="preserve">18/01/2019թ. 09-Ա </t>
  </si>
  <si>
    <t>Գնահատված արժեքը 03.11.2018թ դրությամբ  /դրամ/</t>
  </si>
  <si>
    <t>2003թ.</t>
  </si>
  <si>
    <t>Ա/մ. ԳԱԶ-31105-120 (պ/հ.՝ 119 ՏՏ 02, ն/հ.՝ X9631105051290647, թափքը՝ սեդան)</t>
  </si>
  <si>
    <t>2005թ.</t>
  </si>
  <si>
    <t xml:space="preserve">Գույնը՝ ավանտյուրին, վիճակը՝ ենթակա է կապիտալ վերանորոգման </t>
  </si>
  <si>
    <t xml:space="preserve">Գույնը՝ սպիտակ, վիճակը՝ ենթակա է կապիտալ վերանորոգման </t>
  </si>
  <si>
    <t>Ա/մ. ՎԱԶ-2106  (պ/հ.՝ 217 ՏՏ 02, ն/հ.՝ XTK21060030077538, թափքը՝ սեդան)</t>
  </si>
  <si>
    <t>Ա/մ. ՎԱԶ-2106 (պ/հ.՝ 043 ՏՏ 02, ն/հ.՝ XTA21060014356394, թափքը՝ սեդան)</t>
  </si>
  <si>
    <t>2002թ.</t>
  </si>
  <si>
    <t>Ա/մ. ՎԱԶ-21074 (պ/հ.՝ 069 ՏՏ 02, ն/հ.՝ XTA21074021676605, թափքը՝ սեդան)</t>
  </si>
  <si>
    <t xml:space="preserve">Գույնը՝ սև, վիճակը՝ ենթակա է կապիտալ վերանորոգման </t>
  </si>
  <si>
    <t>Ա/մ. ՎԱԶ-21214 (պ/հ.՝ 106 ՏՏ 02, ն/հ.՝ XTA21214061823004, թափքը՝ ունիվերսալ)</t>
  </si>
  <si>
    <t>2006թ.</t>
  </si>
  <si>
    <t>Ա/մ. ԳԱԶ-31105-120 (պ/հ.՝ 453 ՏՏ 02, ն/հ.՝ X9631105051285620, թափքը՝ սեդան)</t>
  </si>
  <si>
    <t>2004թ.</t>
  </si>
  <si>
    <t>Ա/մ. ԳԱԶ-3110-121(պ/հ.՝ 040 ՏՏ 02, ն/հ.՝ XTH31100031193883, թափքը՝ սեդան)</t>
  </si>
  <si>
    <t>Ա/մ. ՎԱԶ-2106 (պ/հ.՝ 127 ՏՏ 02, ն/հ.՝ XTK21060030073985, թափքը՝ սեդան)</t>
  </si>
  <si>
    <t>Ա/մ. ՆԻՍՍԱՆ-ALTIMA (պ/հ.՝ 056 ՏՏ 02, ն/հ.՝ 1N4AL11D45C168156, թափքը՝ սեդան)</t>
  </si>
  <si>
    <t>Ա/մ. ԳԱԶ-3110 (պ/հ.՝ 275 ՏՏ 02, թափքի համարը՝ 0166031, 
հենասարքի համարը՝ 0742302, թափքը՝ սեդան)</t>
  </si>
  <si>
    <t>1998թ.</t>
  </si>
  <si>
    <t>,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</si>
</sst>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/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2" fillId="0" borderId="0" xfId="0" applyFont="1" applyBorder="1" applyAlignment="1">
      <alignment horizontal="right" vertical="top"/>
    </xf>
    <xf numFmtId="0" fontId="13" fillId="0" borderId="6" xfId="0" applyFont="1" applyBorder="1" applyAlignment="1"/>
    <xf numFmtId="0" fontId="13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373675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0141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ՄԱՐՏԻ 4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հունվարի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ազգային անվտանգության ծառայությանն ամրացված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12</xdr:row>
      <xdr:rowOff>117229</xdr:rowOff>
    </xdr:from>
    <xdr:to>
      <xdr:col>11</xdr:col>
      <xdr:colOff>402982</xdr:colOff>
      <xdr:row>43</xdr:row>
      <xdr:rowOff>2923442</xdr:rowOff>
    </xdr:to>
    <xdr:sp macro="" textlink="">
      <xdr:nvSpPr>
        <xdr:cNvPr id="3" name="TextBox 2"/>
        <xdr:cNvSpPr txBox="1"/>
      </xdr:nvSpPr>
      <xdr:spPr>
        <a:xfrm>
          <a:off x="36195" y="18903460"/>
          <a:ext cx="6037825" cy="10045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հունվարի 18-ի թիվ 09-Ա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 ՀՀ Ֆինանսների նախարարության գործառնական վարչության թիվ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108072</xdr:colOff>
      <xdr:row>43</xdr:row>
      <xdr:rowOff>2993819</xdr:rowOff>
    </xdr:from>
    <xdr:to>
      <xdr:col>11</xdr:col>
      <xdr:colOff>314142</xdr:colOff>
      <xdr:row>43</xdr:row>
      <xdr:rowOff>3257969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08072" y="28813896"/>
          <a:ext cx="576720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56</xdr:row>
      <xdr:rowOff>130968</xdr:rowOff>
    </xdr:from>
    <xdr:to>
      <xdr:col>11</xdr:col>
      <xdr:colOff>123825</xdr:colOff>
      <xdr:row>59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73</xdr:row>
      <xdr:rowOff>76200</xdr:rowOff>
    </xdr:from>
    <xdr:to>
      <xdr:col>11</xdr:col>
      <xdr:colOff>123825</xdr:colOff>
      <xdr:row>76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73</xdr:row>
      <xdr:rowOff>76200</xdr:rowOff>
    </xdr:from>
    <xdr:to>
      <xdr:col>11</xdr:col>
      <xdr:colOff>123825</xdr:colOff>
      <xdr:row>76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73</xdr:row>
      <xdr:rowOff>76200</xdr:rowOff>
    </xdr:from>
    <xdr:to>
      <xdr:col>11</xdr:col>
      <xdr:colOff>123825</xdr:colOff>
      <xdr:row>76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showGridLines="0" tabSelected="1" zoomScale="130" zoomScaleNormal="130" workbookViewId="0">
      <selection activeCell="M65" sqref="M65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5.140625" style="4" customWidth="1"/>
    <col min="5" max="5" width="5" style="4" customWidth="1"/>
    <col min="6" max="6" width="11.7109375" style="4" customWidth="1"/>
    <col min="7" max="7" width="12.425781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23.75" customHeight="1" x14ac:dyDescent="0.3"/>
    <row r="2" spans="1:20" s="1" customFormat="1" ht="78.75" customHeight="1" x14ac:dyDescent="0.25">
      <c r="A2" s="8" t="s">
        <v>0</v>
      </c>
      <c r="B2" s="12" t="s">
        <v>5</v>
      </c>
      <c r="C2" s="12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2" t="s">
        <v>9</v>
      </c>
      <c r="I2" s="8" t="s">
        <v>33</v>
      </c>
      <c r="J2" s="8" t="s">
        <v>2</v>
      </c>
      <c r="K2" s="10" t="s">
        <v>3</v>
      </c>
      <c r="L2" s="10" t="s">
        <v>6</v>
      </c>
      <c r="N2" s="5">
        <v>0.8</v>
      </c>
    </row>
    <row r="3" spans="1:20" s="3" customFormat="1" ht="48.75" customHeight="1" x14ac:dyDescent="0.25">
      <c r="A3" s="2">
        <v>1</v>
      </c>
      <c r="B3" s="2">
        <v>2</v>
      </c>
      <c r="C3" s="60" t="s">
        <v>32</v>
      </c>
      <c r="D3" s="9" t="s">
        <v>35</v>
      </c>
      <c r="E3" s="13" t="s">
        <v>36</v>
      </c>
      <c r="F3" s="61" t="s">
        <v>10</v>
      </c>
      <c r="G3" s="14" t="s">
        <v>37</v>
      </c>
      <c r="H3" s="11">
        <v>14400</v>
      </c>
      <c r="I3" s="11">
        <v>250000</v>
      </c>
      <c r="J3" s="11">
        <v>250000</v>
      </c>
      <c r="K3" s="11">
        <f t="shared" ref="K3:K4" si="0">ROUNDUP(J3*0.05,0)</f>
        <v>12500</v>
      </c>
      <c r="L3" s="11">
        <f t="shared" ref="L3:L4" si="1"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2600</v>
      </c>
      <c r="N3" s="71"/>
      <c r="P3" s="73"/>
      <c r="Q3" s="73"/>
      <c r="R3" s="73"/>
      <c r="S3" s="72"/>
      <c r="T3" s="72"/>
    </row>
    <row r="4" spans="1:20" s="3" customFormat="1" ht="48.75" customHeight="1" x14ac:dyDescent="0.25">
      <c r="A4" s="2">
        <v>2</v>
      </c>
      <c r="B4" s="2">
        <v>4</v>
      </c>
      <c r="C4" s="60" t="s">
        <v>32</v>
      </c>
      <c r="D4" s="9" t="s">
        <v>39</v>
      </c>
      <c r="E4" s="13" t="s">
        <v>34</v>
      </c>
      <c r="F4" s="61" t="s">
        <v>10</v>
      </c>
      <c r="G4" s="14" t="s">
        <v>38</v>
      </c>
      <c r="H4" s="11">
        <v>14400</v>
      </c>
      <c r="I4" s="11">
        <v>150000</v>
      </c>
      <c r="J4" s="11">
        <v>150000</v>
      </c>
      <c r="K4" s="11">
        <f t="shared" si="0"/>
        <v>7500</v>
      </c>
      <c r="L4" s="11">
        <f t="shared" si="1"/>
        <v>1600</v>
      </c>
      <c r="N4" s="71"/>
    </row>
    <row r="5" spans="1:20" s="3" customFormat="1" ht="48.75" customHeight="1" x14ac:dyDescent="0.25">
      <c r="A5" s="2">
        <v>3</v>
      </c>
      <c r="B5" s="2">
        <v>7</v>
      </c>
      <c r="C5" s="60" t="s">
        <v>32</v>
      </c>
      <c r="D5" s="9" t="s">
        <v>40</v>
      </c>
      <c r="E5" s="13" t="s">
        <v>31</v>
      </c>
      <c r="F5" s="61" t="s">
        <v>10</v>
      </c>
      <c r="G5" s="14" t="s">
        <v>38</v>
      </c>
      <c r="H5" s="11">
        <v>14400</v>
      </c>
      <c r="I5" s="11">
        <v>250000</v>
      </c>
      <c r="J5" s="11">
        <v>250000</v>
      </c>
      <c r="K5" s="11">
        <f t="shared" ref="K5:K7" si="2">ROUNDUP(J5*0.05,0)</f>
        <v>12500</v>
      </c>
      <c r="L5" s="11">
        <f t="shared" ref="L5" si="3">IF(J5&lt;=10000,250,IF(J5&lt;=20000,300,IF(J5&lt;=30000,350,IF(J5&lt;=40000,400,IF(J5&lt;50000,450,IF(J5=50000,500,IF(J5&lt;=60000,600,IF(J5&lt;=70000,700,IF(J5&lt;=80000,800,IF(J5&lt;=90000,900,IF(J5&lt;=100000,1000,IF(J5&lt;=120000,1200,IF(J5&lt;=140000,1400,IF(J5&lt;=160000,1600,IF(J5&lt;=180000,1800,IF(J5&lt;=200000,2000,IF(J5&lt;=220000,2200,IF(J5&lt;=240000,2400,IF(J5&lt;=260000,2600,IF(J5&lt;=280000,2800,IF(J5&lt;=300000,3000,IF(J5&lt;=320000,3200,IF(J5&lt;=340000,3400,IF(J5&lt;=360000,3600,IF(J5&lt;=380000,3800,IF(J5&lt;=400000,4000,IF(J5&lt;=420000,4200,IF(J5&lt;=440000,4400,IF(J5&lt;=460000,4600,IF(J5&lt;=480000,4800,IF(J5&lt;=500000,5000,IF(J5&lt;=600000,5200,IF(J5&lt;=700000,5400,IF(J5&lt;=800000,5600,IF(J5&lt;=900000,5800,6000)))))))))))))))))))))))))))))))))))</f>
        <v>2600</v>
      </c>
      <c r="N5" s="6">
        <f t="shared" ref="N5:N12" si="4">ROUNDUP(J5*0.8,0)</f>
        <v>200000</v>
      </c>
    </row>
    <row r="6" spans="1:20" s="3" customFormat="1" ht="48.75" customHeight="1" x14ac:dyDescent="0.25">
      <c r="A6" s="2">
        <v>4</v>
      </c>
      <c r="B6" s="2">
        <v>11</v>
      </c>
      <c r="C6" s="60" t="s">
        <v>32</v>
      </c>
      <c r="D6" s="9" t="s">
        <v>42</v>
      </c>
      <c r="E6" s="13" t="s">
        <v>41</v>
      </c>
      <c r="F6" s="61" t="s">
        <v>10</v>
      </c>
      <c r="G6" s="14" t="s">
        <v>38</v>
      </c>
      <c r="H6" s="11">
        <v>14400</v>
      </c>
      <c r="I6" s="11">
        <v>250000</v>
      </c>
      <c r="J6" s="11">
        <v>200000</v>
      </c>
      <c r="K6" s="11">
        <f t="shared" si="2"/>
        <v>10000</v>
      </c>
      <c r="L6" s="11">
        <f t="shared" ref="L6" si="5">IF(J6&lt;=10000,250,IF(J6&lt;=20000,300,IF(J6&lt;=30000,350,IF(J6&lt;=40000,400,IF(J6&lt;50000,450,IF(J6=50000,500,IF(J6&lt;=60000,600,IF(J6&lt;=70000,700,IF(J6&lt;=80000,800,IF(J6&lt;=90000,900,IF(J6&lt;=100000,1000,IF(J6&lt;=120000,1200,IF(J6&lt;=140000,1400,IF(J6&lt;=160000,1600,IF(J6&lt;=180000,1800,IF(J6&lt;=200000,2000,IF(J6&lt;=220000,2200,IF(J6&lt;=240000,2400,IF(J6&lt;=260000,2600,IF(J6&lt;=280000,2800,IF(J6&lt;=300000,3000,IF(J6&lt;=320000,3200,IF(J6&lt;=340000,3400,IF(J6&lt;=360000,3600,IF(J6&lt;=380000,3800,IF(J6&lt;=400000,4000,IF(J6&lt;=420000,4200,IF(J6&lt;=440000,4400,IF(J6&lt;=460000,4600,IF(J6&lt;=480000,4800,IF(J6&lt;=500000,5000,IF(J6&lt;=600000,5200,IF(J6&lt;=700000,5400,IF(J6&lt;=800000,5600,IF(J6&lt;=900000,5800,6000)))))))))))))))))))))))))))))))))))</f>
        <v>2000</v>
      </c>
      <c r="N6" s="6">
        <f t="shared" si="4"/>
        <v>160000</v>
      </c>
    </row>
    <row r="7" spans="1:20" s="3" customFormat="1" ht="48.75" customHeight="1" x14ac:dyDescent="0.25">
      <c r="A7" s="2">
        <v>5</v>
      </c>
      <c r="B7" s="2">
        <v>13</v>
      </c>
      <c r="C7" s="60" t="s">
        <v>32</v>
      </c>
      <c r="D7" s="9" t="s">
        <v>44</v>
      </c>
      <c r="E7" s="13" t="s">
        <v>45</v>
      </c>
      <c r="F7" s="61" t="s">
        <v>10</v>
      </c>
      <c r="G7" s="14" t="s">
        <v>38</v>
      </c>
      <c r="H7" s="11">
        <v>14400</v>
      </c>
      <c r="I7" s="11">
        <v>480000</v>
      </c>
      <c r="J7" s="11">
        <v>480000</v>
      </c>
      <c r="K7" s="11">
        <f t="shared" si="2"/>
        <v>24000</v>
      </c>
      <c r="L7" s="11">
        <f>IF(J7&lt;=10000,250,IF(J7&lt;=20000,300,IF(J7&lt;=30000,350,IF(J7&lt;=40000,400,IF(J7&lt;50000,450,IF(J7=50000,500,IF(J7&lt;=60000,600,IF(J7&lt;=70000,700,IF(J7&lt;=80000,800,IF(J7&lt;=90000,900,IF(J7&lt;=100000,1000,IF(J7&lt;=120000,1200,IF(J7&lt;=140000,1400,IF(J7&lt;=160000,1600,IF(J7&lt;=180000,1800,IF(J7&lt;=200000,2000,IF(J7&lt;=220000,2200,IF(J7&lt;=240000,2400,IF(J7&lt;=260000,2600,IF(J7&lt;=280000,2800,IF(J7&lt;=300000,3000,IF(J7&lt;=320000,3200,IF(J7&lt;=340000,3400,IF(J7&lt;=360000,3600,IF(J7&lt;=380000,3800,IF(J7&lt;=400000,4000,IF(J7&lt;=420000,4200,IF(J7&lt;=440000,4400,IF(J7&lt;=460000,4600,IF(J7&lt;=480000,4800,IF(J7&lt;=500000,5000,IF(J7&lt;=600000,5200,IF(J7&lt;=700000,5400,IF(J7&lt;=800000,5600,IF(J7&lt;=900000,5800,6000)))))))))))))))))))))))))))))))))))</f>
        <v>4800</v>
      </c>
      <c r="N7" s="6">
        <f t="shared" si="4"/>
        <v>384000</v>
      </c>
    </row>
    <row r="8" spans="1:20" s="3" customFormat="1" ht="48.75" customHeight="1" x14ac:dyDescent="0.25">
      <c r="A8" s="2">
        <v>6</v>
      </c>
      <c r="B8" s="2">
        <v>15</v>
      </c>
      <c r="C8" s="60" t="s">
        <v>32</v>
      </c>
      <c r="D8" s="9" t="s">
        <v>46</v>
      </c>
      <c r="E8" s="13" t="s">
        <v>36</v>
      </c>
      <c r="F8" s="61" t="s">
        <v>10</v>
      </c>
      <c r="G8" s="14" t="s">
        <v>37</v>
      </c>
      <c r="H8" s="11">
        <v>14400</v>
      </c>
      <c r="I8" s="11">
        <v>250000</v>
      </c>
      <c r="J8" s="11">
        <v>250000</v>
      </c>
      <c r="K8" s="11">
        <f t="shared" ref="K8:K12" si="6">ROUNDUP(J8*0.05,0)</f>
        <v>12500</v>
      </c>
      <c r="L8" s="11">
        <f t="shared" ref="L8" si="7">IF(J8&lt;=10000,250,IF(J8&lt;=20000,300,IF(J8&lt;=30000,350,IF(J8&lt;=40000,400,IF(J8&lt;50000,450,IF(J8=50000,500,IF(J8&lt;=60000,600,IF(J8&lt;=70000,700,IF(J8&lt;=80000,800,IF(J8&lt;=90000,900,IF(J8&lt;=100000,1000,IF(J8&lt;=120000,1200,IF(J8&lt;=140000,1400,IF(J8&lt;=160000,1600,IF(J8&lt;=180000,1800,IF(J8&lt;=200000,2000,IF(J8&lt;=220000,2200,IF(J8&lt;=240000,2400,IF(J8&lt;=260000,2600,IF(J8&lt;=280000,2800,IF(J8&lt;=300000,3000,IF(J8&lt;=320000,3200,IF(J8&lt;=340000,3400,IF(J8&lt;=360000,3600,IF(J8&lt;=380000,3800,IF(J8&lt;=400000,4000,IF(J8&lt;=420000,4200,IF(J8&lt;=440000,4400,IF(J8&lt;=460000,4600,IF(J8&lt;=480000,4800,IF(J8&lt;=500000,5000,IF(J8&lt;=600000,5200,IF(J8&lt;=700000,5400,IF(J8&lt;=800000,5600,IF(J8&lt;=900000,5800,6000)))))))))))))))))))))))))))))))))))</f>
        <v>2600</v>
      </c>
      <c r="N8" s="6">
        <f t="shared" si="4"/>
        <v>200000</v>
      </c>
    </row>
    <row r="9" spans="1:20" s="3" customFormat="1" ht="48.75" customHeight="1" x14ac:dyDescent="0.25">
      <c r="A9" s="2">
        <v>7</v>
      </c>
      <c r="B9" s="2">
        <v>17</v>
      </c>
      <c r="C9" s="60" t="s">
        <v>32</v>
      </c>
      <c r="D9" s="9" t="s">
        <v>48</v>
      </c>
      <c r="E9" s="13" t="s">
        <v>34</v>
      </c>
      <c r="F9" s="61" t="s">
        <v>10</v>
      </c>
      <c r="G9" s="14" t="s">
        <v>43</v>
      </c>
      <c r="H9" s="11">
        <v>14400</v>
      </c>
      <c r="I9" s="11">
        <v>250000</v>
      </c>
      <c r="J9" s="11">
        <v>250000</v>
      </c>
      <c r="K9" s="11">
        <f t="shared" si="6"/>
        <v>12500</v>
      </c>
      <c r="L9" s="11">
        <f>IF(J9&lt;=10000,250,IF(J9&lt;=20000,300,IF(J9&lt;=30000,350,IF(J9&lt;=40000,400,IF(J9&lt;50000,450,IF(J9=50000,500,IF(J9&lt;=60000,600,IF(J9&lt;=70000,700,IF(J9&lt;=80000,800,IF(J9&lt;=90000,900,IF(J9&lt;=100000,1000,IF(J9&lt;=120000,1200,IF(J9&lt;=140000,1400,IF(J9&lt;=160000,1600,IF(J9&lt;=180000,1800,IF(J9&lt;=200000,2000,IF(J9&lt;=220000,2200,IF(J9&lt;=240000,2400,IF(J9&lt;=260000,2600,IF(J9&lt;=280000,2800,IF(J9&lt;=300000,3000,IF(J9&lt;=320000,3200,IF(J9&lt;=340000,3400,IF(J9&lt;=360000,3600,IF(J9&lt;=380000,3800,IF(J9&lt;=400000,4000,IF(J9&lt;=420000,4200,IF(J9&lt;=440000,4400,IF(J9&lt;=460000,4600,IF(J9&lt;=480000,4800,IF(J9&lt;=500000,5000,IF(J9&lt;=600000,5200,IF(J9&lt;=700000,5400,IF(J9&lt;=800000,5600,IF(J9&lt;=900000,5800,6000)))))))))))))))))))))))))))))))))))</f>
        <v>2600</v>
      </c>
      <c r="N9" s="6">
        <f t="shared" si="4"/>
        <v>200000</v>
      </c>
    </row>
    <row r="10" spans="1:20" s="3" customFormat="1" ht="48.75" customHeight="1" x14ac:dyDescent="0.25">
      <c r="A10" s="2">
        <v>8</v>
      </c>
      <c r="B10" s="2">
        <v>18</v>
      </c>
      <c r="C10" s="60" t="s">
        <v>32</v>
      </c>
      <c r="D10" s="9" t="s">
        <v>49</v>
      </c>
      <c r="E10" s="13" t="s">
        <v>34</v>
      </c>
      <c r="F10" s="61" t="s">
        <v>10</v>
      </c>
      <c r="G10" s="14" t="s">
        <v>38</v>
      </c>
      <c r="H10" s="11">
        <v>14400</v>
      </c>
      <c r="I10" s="11">
        <v>150000</v>
      </c>
      <c r="J10" s="11">
        <v>150000</v>
      </c>
      <c r="K10" s="11">
        <f t="shared" si="6"/>
        <v>7500</v>
      </c>
      <c r="L10" s="11">
        <f t="shared" ref="L10:L11" si="8">IF(J10&lt;=10000,250,IF(J10&lt;=20000,300,IF(J10&lt;=30000,350,IF(J10&lt;=40000,400,IF(J10&lt;50000,450,IF(J10=50000,500,IF(J10&lt;=60000,600,IF(J10&lt;=70000,700,IF(J10&lt;=80000,800,IF(J10&lt;=90000,900,IF(J10&lt;=100000,1000,IF(J10&lt;=120000,1200,IF(J10&lt;=140000,1400,IF(J10&lt;=160000,1600,IF(J10&lt;=180000,1800,IF(J10&lt;=200000,2000,IF(J10&lt;=220000,2200,IF(J10&lt;=240000,2400,IF(J10&lt;=260000,2600,IF(J10&lt;=280000,2800,IF(J10&lt;=300000,3000,IF(J10&lt;=320000,3200,IF(J10&lt;=340000,3400,IF(J10&lt;=360000,3600,IF(J10&lt;=380000,3800,IF(J10&lt;=400000,4000,IF(J10&lt;=420000,4200,IF(J10&lt;=440000,4400,IF(J10&lt;=460000,4600,IF(J10&lt;=480000,4800,IF(J10&lt;=500000,5000,IF(J10&lt;=600000,5200,IF(J10&lt;=700000,5400,IF(J10&lt;=800000,5600,IF(J10&lt;=900000,5800,6000)))))))))))))))))))))))))))))))))))</f>
        <v>1600</v>
      </c>
      <c r="N10" s="6">
        <f t="shared" si="4"/>
        <v>120000</v>
      </c>
    </row>
    <row r="11" spans="1:20" s="3" customFormat="1" ht="48.75" customHeight="1" x14ac:dyDescent="0.25">
      <c r="A11" s="2">
        <v>9</v>
      </c>
      <c r="B11" s="2">
        <v>19</v>
      </c>
      <c r="C11" s="60" t="s">
        <v>32</v>
      </c>
      <c r="D11" s="9" t="s">
        <v>50</v>
      </c>
      <c r="E11" s="13" t="s">
        <v>47</v>
      </c>
      <c r="F11" s="61" t="s">
        <v>10</v>
      </c>
      <c r="G11" s="14" t="s">
        <v>43</v>
      </c>
      <c r="H11" s="11">
        <v>14400</v>
      </c>
      <c r="I11" s="11">
        <v>580000</v>
      </c>
      <c r="J11" s="11">
        <v>580000</v>
      </c>
      <c r="K11" s="11">
        <f t="shared" si="6"/>
        <v>29000</v>
      </c>
      <c r="L11" s="11">
        <f t="shared" si="8"/>
        <v>5200</v>
      </c>
      <c r="N11" s="6">
        <f t="shared" si="4"/>
        <v>464000</v>
      </c>
    </row>
    <row r="12" spans="1:20" s="3" customFormat="1" ht="50.25" customHeight="1" x14ac:dyDescent="0.25">
      <c r="A12" s="2">
        <v>10</v>
      </c>
      <c r="B12" s="2">
        <v>25</v>
      </c>
      <c r="C12" s="60" t="s">
        <v>32</v>
      </c>
      <c r="D12" s="9" t="s">
        <v>51</v>
      </c>
      <c r="E12" s="13" t="s">
        <v>52</v>
      </c>
      <c r="F12" s="61" t="s">
        <v>10</v>
      </c>
      <c r="G12" s="14" t="s">
        <v>38</v>
      </c>
      <c r="H12" s="11">
        <v>14400</v>
      </c>
      <c r="I12" s="11">
        <v>350000</v>
      </c>
      <c r="J12" s="11">
        <v>280000</v>
      </c>
      <c r="K12" s="11">
        <f t="shared" si="6"/>
        <v>14000</v>
      </c>
      <c r="L12" s="11">
        <f>IF(J12&lt;=10000,250,IF(J12&lt;=20000,300,IF(J12&lt;=30000,350,IF(J12&lt;=40000,400,IF(J12&lt;50000,450,IF(J12=50000,500,IF(J12&lt;=60000,600,IF(J12&lt;=70000,700,IF(J12&lt;=80000,800,IF(J12&lt;=90000,900,IF(J12&lt;=100000,1000,IF(J12&lt;=120000,1200,IF(J12&lt;=140000,1400,IF(J12&lt;=160000,1600,IF(J12&lt;=180000,1800,IF(J12&lt;=200000,2000,IF(J12&lt;=220000,2200,IF(J12&lt;=240000,2400,IF(J12&lt;=260000,2600,IF(J12&lt;=280000,2800,IF(J12&lt;=300000,3000,IF(J12&lt;=320000,3200,IF(J12&lt;=340000,3400,IF(J12&lt;=360000,3600,IF(J12&lt;=380000,3800,IF(J12&lt;=400000,4000,IF(J12&lt;=420000,4200,IF(J12&lt;=440000,4400,IF(J12&lt;=460000,4600,IF(J12&lt;=480000,4800,IF(J12&lt;=500000,5000,IF(J12&lt;=600000,5200,IF(J12&lt;=700000,5400,IF(J12&lt;=800000,5600,IF(J12&lt;=900000,5800,6000)))))))))))))))))))))))))))))))))))</f>
        <v>2800</v>
      </c>
      <c r="N12" s="6">
        <f t="shared" si="4"/>
        <v>224000</v>
      </c>
    </row>
    <row r="16" spans="1:20" x14ac:dyDescent="0.3">
      <c r="J16" s="7"/>
    </row>
    <row r="43" spans="1:14" ht="68.25" customHeight="1" x14ac:dyDescent="0.3"/>
    <row r="44" spans="1:14" ht="262.5" customHeight="1" x14ac:dyDescent="0.3"/>
    <row r="45" spans="1:14" ht="54" customHeight="1" x14ac:dyDescent="0.3">
      <c r="A45" s="22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4" s="23" customFormat="1" x14ac:dyDescent="0.3">
      <c r="B46" s="33" t="s">
        <v>29</v>
      </c>
    </row>
    <row r="47" spans="1:14" s="48" customFormat="1" ht="12.75" customHeight="1" x14ac:dyDescent="0.3">
      <c r="A47" s="46"/>
      <c r="B47" s="86" t="s">
        <v>14</v>
      </c>
      <c r="C47" s="86"/>
      <c r="D47" s="86"/>
      <c r="E47" s="86"/>
      <c r="F47" s="86"/>
      <c r="G47" s="86"/>
      <c r="H47" s="86"/>
      <c r="I47" s="86"/>
      <c r="J47" s="86"/>
      <c r="K47" s="86"/>
      <c r="L47" s="47"/>
      <c r="N47" s="49"/>
    </row>
    <row r="48" spans="1:14" s="48" customFormat="1" ht="12.75" customHeight="1" x14ac:dyDescent="0.3">
      <c r="A48" s="50"/>
      <c r="B48" s="87" t="s">
        <v>15</v>
      </c>
      <c r="C48" s="87"/>
      <c r="D48" s="87"/>
      <c r="E48" s="87"/>
      <c r="F48" s="87"/>
      <c r="G48" s="87"/>
      <c r="H48" s="87"/>
      <c r="I48" s="87"/>
      <c r="J48" s="87"/>
      <c r="K48" s="87"/>
      <c r="L48" s="51"/>
      <c r="N48" s="49"/>
    </row>
    <row r="49" spans="1:15" s="48" customFormat="1" ht="12.75" customHeight="1" x14ac:dyDescent="0.3">
      <c r="A49" s="50"/>
      <c r="B49" s="52" t="s">
        <v>16</v>
      </c>
      <c r="C49" s="52"/>
      <c r="D49" s="52"/>
      <c r="E49" s="52"/>
      <c r="F49" s="52"/>
      <c r="G49" s="52"/>
      <c r="H49" s="52"/>
      <c r="I49" s="52"/>
      <c r="J49" s="52"/>
      <c r="K49" s="52"/>
      <c r="L49" s="51"/>
      <c r="N49" s="49"/>
    </row>
    <row r="50" spans="1:15" s="48" customFormat="1" ht="12.75" customHeight="1" x14ac:dyDescent="0.3">
      <c r="A50" s="50"/>
      <c r="B50" s="53" t="s">
        <v>17</v>
      </c>
      <c r="C50" s="53"/>
      <c r="D50" s="53"/>
      <c r="E50" s="52"/>
      <c r="F50" s="52"/>
      <c r="G50" s="52"/>
      <c r="H50" s="52"/>
      <c r="I50" s="52"/>
      <c r="J50" s="52"/>
      <c r="K50" s="52"/>
      <c r="L50" s="51"/>
      <c r="N50" s="49"/>
    </row>
    <row r="51" spans="1:15" s="48" customFormat="1" ht="12.75" customHeight="1" x14ac:dyDescent="0.3">
      <c r="A51" s="50"/>
      <c r="B51" s="53" t="s">
        <v>18</v>
      </c>
      <c r="C51" s="53"/>
      <c r="D51" s="53"/>
      <c r="E51" s="52"/>
      <c r="F51" s="52"/>
      <c r="G51" s="52"/>
      <c r="H51" s="52" t="s">
        <v>19</v>
      </c>
      <c r="I51" s="52"/>
      <c r="J51" s="52" t="s">
        <v>20</v>
      </c>
      <c r="K51" s="52"/>
      <c r="L51" s="51"/>
      <c r="N51" s="49"/>
    </row>
    <row r="52" spans="1:15" s="48" customFormat="1" ht="12.75" customHeight="1" x14ac:dyDescent="0.3">
      <c r="A52" s="50"/>
      <c r="B52" s="54" t="s">
        <v>25</v>
      </c>
      <c r="C52" s="54"/>
      <c r="D52" s="54"/>
      <c r="E52" s="54"/>
      <c r="F52" s="54"/>
      <c r="G52" s="55">
        <v>99999</v>
      </c>
      <c r="H52" s="56">
        <v>9999999</v>
      </c>
      <c r="I52" s="57">
        <v>9999</v>
      </c>
      <c r="J52" s="90" t="s">
        <v>21</v>
      </c>
      <c r="K52" s="91"/>
      <c r="L52" s="51"/>
      <c r="N52" s="49"/>
    </row>
    <row r="53" spans="1:15" s="48" customFormat="1" ht="12.75" customHeight="1" x14ac:dyDescent="0.3">
      <c r="A53" s="50"/>
      <c r="B53" s="54" t="s">
        <v>26</v>
      </c>
      <c r="C53" s="54"/>
      <c r="D53" s="54"/>
      <c r="E53" s="54"/>
      <c r="F53" s="54"/>
      <c r="G53" s="58"/>
      <c r="H53" s="58" t="s">
        <v>22</v>
      </c>
      <c r="I53" s="58"/>
      <c r="J53" s="92" t="s">
        <v>23</v>
      </c>
      <c r="K53" s="93"/>
      <c r="L53" s="51"/>
      <c r="N53" s="49"/>
    </row>
    <row r="54" spans="1:15" s="16" customFormat="1" ht="12.75" customHeight="1" x14ac:dyDescent="0.25">
      <c r="A54" s="25"/>
      <c r="B54" s="41" t="s">
        <v>24</v>
      </c>
      <c r="C54" s="41"/>
      <c r="D54" s="41"/>
      <c r="E54" s="41"/>
      <c r="F54" s="41"/>
      <c r="G54" s="28">
        <v>90001</v>
      </c>
      <c r="H54" s="82">
        <v>8005711</v>
      </c>
      <c r="I54" s="83"/>
      <c r="J54" s="80"/>
      <c r="K54" s="81"/>
      <c r="L54" s="35"/>
      <c r="N54" s="27"/>
    </row>
    <row r="55" spans="1:15" s="16" customFormat="1" ht="12.75" customHeight="1" x14ac:dyDescent="0.25">
      <c r="A55" s="25"/>
      <c r="B55" s="31" t="s">
        <v>25</v>
      </c>
      <c r="C55" s="31"/>
      <c r="D55" s="31"/>
      <c r="E55" s="31"/>
      <c r="F55" s="31"/>
      <c r="G55" s="34"/>
      <c r="H55" s="31"/>
      <c r="I55" s="31"/>
      <c r="J55" s="78"/>
      <c r="K55" s="79"/>
      <c r="L55" s="35"/>
      <c r="N55" s="27"/>
    </row>
    <row r="56" spans="1:15" s="16" customFormat="1" ht="12.75" customHeight="1" x14ac:dyDescent="0.25">
      <c r="A56" s="25"/>
      <c r="B56" s="36" t="s">
        <v>27</v>
      </c>
      <c r="C56" s="19"/>
      <c r="D56" s="19"/>
      <c r="E56" s="19"/>
      <c r="F56" s="41"/>
      <c r="G56" s="41"/>
      <c r="H56" s="41"/>
      <c r="I56" s="42"/>
      <c r="J56" s="76" t="s">
        <v>21</v>
      </c>
      <c r="K56" s="77"/>
      <c r="L56" s="35"/>
      <c r="N56" s="27"/>
    </row>
    <row r="57" spans="1:15" s="48" customFormat="1" ht="12.75" customHeight="1" x14ac:dyDescent="0.3">
      <c r="A57" s="50"/>
      <c r="B57" s="54"/>
      <c r="C57" s="52"/>
      <c r="D57" s="52"/>
      <c r="E57" s="52"/>
      <c r="F57" s="52"/>
      <c r="G57" s="52"/>
      <c r="H57" s="52"/>
      <c r="I57" s="51"/>
      <c r="J57" s="88" t="s">
        <v>23</v>
      </c>
      <c r="K57" s="89"/>
      <c r="L57" s="51"/>
      <c r="M57" s="69"/>
      <c r="N57" s="49"/>
    </row>
    <row r="58" spans="1:15" s="16" customFormat="1" ht="12.75" customHeight="1" x14ac:dyDescent="0.25">
      <c r="A58" s="26"/>
      <c r="B58" s="36" t="s">
        <v>12</v>
      </c>
      <c r="C58" s="43"/>
      <c r="D58" s="43"/>
      <c r="E58" s="43"/>
      <c r="F58" s="43"/>
      <c r="G58" s="43"/>
      <c r="H58" s="43"/>
      <c r="I58" s="21"/>
      <c r="J58" s="21"/>
      <c r="K58" s="21"/>
      <c r="L58" s="44"/>
      <c r="M58" s="70"/>
      <c r="N58" s="27"/>
    </row>
    <row r="59" spans="1:15" s="16" customFormat="1" ht="12.75" customHeight="1" x14ac:dyDescent="0.25">
      <c r="A59" s="26"/>
      <c r="B59" s="29" t="s">
        <v>28</v>
      </c>
      <c r="C59" s="17"/>
      <c r="D59" s="17"/>
      <c r="E59" s="17"/>
      <c r="F59" s="15"/>
      <c r="G59" s="18" t="str">
        <f>C3</f>
        <v xml:space="preserve">18/01/2019թ. 09-Ա </v>
      </c>
      <c r="H59" s="53" t="s">
        <v>53</v>
      </c>
      <c r="I59" s="30"/>
      <c r="J59" s="15"/>
      <c r="K59" s="30"/>
      <c r="L59" s="44"/>
      <c r="M59" s="26"/>
      <c r="O59" s="67"/>
    </row>
    <row r="60" spans="1:15" s="16" customFormat="1" ht="9.75" customHeight="1" x14ac:dyDescent="0.25">
      <c r="A60" s="62"/>
      <c r="B60" s="63"/>
      <c r="C60" s="63"/>
      <c r="D60" s="63"/>
      <c r="E60" s="63"/>
      <c r="F60" s="63"/>
      <c r="G60" s="63"/>
      <c r="H60" s="63"/>
      <c r="I60" s="64"/>
      <c r="J60" s="63"/>
      <c r="K60" s="63"/>
      <c r="L60" s="74"/>
      <c r="M60" s="26"/>
      <c r="O60" s="67"/>
    </row>
    <row r="61" spans="1:15" s="20" customFormat="1" ht="5.25" customHeight="1" x14ac:dyDescent="0.25">
      <c r="A61" s="65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66"/>
      <c r="M61" s="66"/>
      <c r="O61" s="32"/>
    </row>
    <row r="62" spans="1:15" s="23" customFormat="1" x14ac:dyDescent="0.3"/>
    <row r="63" spans="1:15" s="23" customFormat="1" x14ac:dyDescent="0.3">
      <c r="B63" s="33" t="s">
        <v>30</v>
      </c>
    </row>
    <row r="64" spans="1:15" s="16" customFormat="1" ht="12.75" customHeight="1" x14ac:dyDescent="0.25">
      <c r="A64" s="59"/>
      <c r="B64" s="84" t="s">
        <v>14</v>
      </c>
      <c r="C64" s="84"/>
      <c r="D64" s="84"/>
      <c r="E64" s="84"/>
      <c r="F64" s="84"/>
      <c r="G64" s="84"/>
      <c r="H64" s="84"/>
      <c r="I64" s="84"/>
      <c r="J64" s="84"/>
      <c r="K64" s="84"/>
      <c r="L64" s="42"/>
      <c r="N64" s="27"/>
    </row>
    <row r="65" spans="1:15" s="16" customFormat="1" ht="12.75" customHeight="1" x14ac:dyDescent="0.25">
      <c r="A65" s="25"/>
      <c r="B65" s="85" t="s">
        <v>15</v>
      </c>
      <c r="C65" s="85"/>
      <c r="D65" s="85"/>
      <c r="E65" s="85"/>
      <c r="F65" s="85"/>
      <c r="G65" s="85"/>
      <c r="H65" s="85"/>
      <c r="I65" s="85"/>
      <c r="J65" s="85"/>
      <c r="K65" s="85"/>
      <c r="L65" s="35"/>
      <c r="N65" s="27"/>
    </row>
    <row r="66" spans="1:15" s="16" customFormat="1" ht="12.75" customHeight="1" x14ac:dyDescent="0.25">
      <c r="A66" s="25"/>
      <c r="B66" s="19" t="s">
        <v>16</v>
      </c>
      <c r="C66" s="19"/>
      <c r="D66" s="19"/>
      <c r="E66" s="19"/>
      <c r="F66" s="19"/>
      <c r="G66" s="19"/>
      <c r="H66" s="19"/>
      <c r="I66" s="19"/>
      <c r="J66" s="19"/>
      <c r="K66" s="19"/>
      <c r="L66" s="35"/>
      <c r="N66" s="27"/>
    </row>
    <row r="67" spans="1:15" s="16" customFormat="1" ht="12.75" customHeight="1" x14ac:dyDescent="0.25">
      <c r="A67" s="25"/>
      <c r="B67" s="24" t="s">
        <v>17</v>
      </c>
      <c r="C67" s="24"/>
      <c r="D67" s="24"/>
      <c r="E67" s="19"/>
      <c r="F67" s="19"/>
      <c r="G67" s="19"/>
      <c r="H67" s="19"/>
      <c r="I67" s="19"/>
      <c r="J67" s="19"/>
      <c r="K67" s="19"/>
      <c r="L67" s="35"/>
      <c r="N67" s="27"/>
    </row>
    <row r="68" spans="1:15" s="16" customFormat="1" ht="12.75" customHeight="1" x14ac:dyDescent="0.25">
      <c r="A68" s="25"/>
      <c r="B68" s="24" t="s">
        <v>18</v>
      </c>
      <c r="C68" s="24"/>
      <c r="D68" s="24"/>
      <c r="E68" s="19"/>
      <c r="F68" s="19"/>
      <c r="G68" s="19"/>
      <c r="H68" s="19" t="s">
        <v>19</v>
      </c>
      <c r="I68" s="19"/>
      <c r="J68" s="19" t="s">
        <v>20</v>
      </c>
      <c r="K68" s="19"/>
      <c r="L68" s="35"/>
      <c r="N68" s="27"/>
    </row>
    <row r="69" spans="1:15" s="16" customFormat="1" ht="12.75" customHeight="1" x14ac:dyDescent="0.25">
      <c r="A69" s="25"/>
      <c r="B69" s="36" t="s">
        <v>25</v>
      </c>
      <c r="C69" s="36"/>
      <c r="D69" s="36"/>
      <c r="E69" s="36"/>
      <c r="F69" s="36"/>
      <c r="G69" s="37">
        <v>99999</v>
      </c>
      <c r="H69" s="38">
        <v>9999999</v>
      </c>
      <c r="I69" s="39">
        <v>9999</v>
      </c>
      <c r="J69" s="76" t="s">
        <v>21</v>
      </c>
      <c r="K69" s="77"/>
      <c r="L69" s="35"/>
      <c r="N69" s="27"/>
    </row>
    <row r="70" spans="1:15" s="16" customFormat="1" ht="12.75" customHeight="1" x14ac:dyDescent="0.25">
      <c r="A70" s="25"/>
      <c r="B70" s="36" t="s">
        <v>26</v>
      </c>
      <c r="C70" s="36"/>
      <c r="D70" s="36"/>
      <c r="E70" s="36"/>
      <c r="F70" s="36"/>
      <c r="G70" s="40"/>
      <c r="H70" s="40" t="s">
        <v>22</v>
      </c>
      <c r="I70" s="40"/>
      <c r="J70" s="80" t="s">
        <v>23</v>
      </c>
      <c r="K70" s="81"/>
      <c r="L70" s="35"/>
      <c r="N70" s="27"/>
    </row>
    <row r="71" spans="1:15" s="16" customFormat="1" ht="12.75" customHeight="1" x14ac:dyDescent="0.25">
      <c r="A71" s="25"/>
      <c r="B71" s="41" t="s">
        <v>24</v>
      </c>
      <c r="C71" s="41"/>
      <c r="D71" s="41"/>
      <c r="E71" s="41"/>
      <c r="F71" s="41"/>
      <c r="G71" s="28">
        <v>90001</v>
      </c>
      <c r="H71" s="82">
        <v>8002171</v>
      </c>
      <c r="I71" s="83"/>
      <c r="J71" s="80"/>
      <c r="K71" s="81"/>
      <c r="L71" s="35"/>
      <c r="N71" s="27"/>
    </row>
    <row r="72" spans="1:15" s="16" customFormat="1" ht="12.75" customHeight="1" x14ac:dyDescent="0.25">
      <c r="A72" s="25"/>
      <c r="B72" s="31" t="s">
        <v>25</v>
      </c>
      <c r="C72" s="31"/>
      <c r="D72" s="31"/>
      <c r="E72" s="31"/>
      <c r="F72" s="31"/>
      <c r="G72" s="34"/>
      <c r="H72" s="31"/>
      <c r="I72" s="31"/>
      <c r="J72" s="78"/>
      <c r="K72" s="79"/>
      <c r="L72" s="35"/>
      <c r="N72" s="27"/>
    </row>
    <row r="73" spans="1:15" s="16" customFormat="1" ht="12.75" customHeight="1" x14ac:dyDescent="0.25">
      <c r="A73" s="25"/>
      <c r="B73" s="36" t="s">
        <v>27</v>
      </c>
      <c r="C73" s="19"/>
      <c r="D73" s="19"/>
      <c r="E73" s="19"/>
      <c r="F73" s="41"/>
      <c r="G73" s="41"/>
      <c r="H73" s="41"/>
      <c r="I73" s="42"/>
      <c r="J73" s="76" t="s">
        <v>21</v>
      </c>
      <c r="K73" s="77"/>
      <c r="L73" s="35"/>
      <c r="N73" s="27"/>
    </row>
    <row r="74" spans="1:15" s="16" customFormat="1" ht="12.75" customHeight="1" x14ac:dyDescent="0.25">
      <c r="A74" s="25"/>
      <c r="B74" s="36"/>
      <c r="C74" s="19"/>
      <c r="D74" s="19"/>
      <c r="E74" s="19"/>
      <c r="F74" s="19"/>
      <c r="G74" s="19"/>
      <c r="H74" s="19"/>
      <c r="I74" s="35"/>
      <c r="J74" s="78" t="s">
        <v>23</v>
      </c>
      <c r="K74" s="79"/>
      <c r="L74" s="35"/>
      <c r="N74" s="27"/>
    </row>
    <row r="75" spans="1:15" s="16" customFormat="1" ht="12.75" customHeight="1" x14ac:dyDescent="0.25">
      <c r="A75" s="26"/>
      <c r="B75" s="36" t="s">
        <v>12</v>
      </c>
      <c r="C75" s="43"/>
      <c r="D75" s="43"/>
      <c r="E75" s="43"/>
      <c r="F75" s="43"/>
      <c r="G75" s="43"/>
      <c r="H75" s="43"/>
      <c r="I75" s="21"/>
      <c r="J75" s="21"/>
      <c r="K75" s="21"/>
      <c r="L75" s="44"/>
      <c r="N75" s="27"/>
    </row>
    <row r="76" spans="1:15" s="16" customFormat="1" ht="12.75" customHeight="1" x14ac:dyDescent="0.25">
      <c r="A76" s="26"/>
      <c r="B76" s="24" t="s">
        <v>13</v>
      </c>
      <c r="C76" s="17"/>
      <c r="D76" s="17"/>
      <c r="E76" s="17"/>
      <c r="F76" s="15"/>
      <c r="G76" s="45" t="str">
        <f>C3</f>
        <v xml:space="preserve">18/01/2019թ. 09-Ա </v>
      </c>
      <c r="H76" s="53" t="s">
        <v>53</v>
      </c>
      <c r="I76" s="30"/>
      <c r="J76" s="15"/>
      <c r="K76" s="30"/>
      <c r="L76" s="44"/>
      <c r="M76" s="26"/>
      <c r="O76" s="67"/>
    </row>
    <row r="77" spans="1:15" s="16" customFormat="1" ht="12.75" customHeight="1" x14ac:dyDescent="0.25">
      <c r="A77" s="26"/>
      <c r="B77" s="21"/>
      <c r="C77" s="21"/>
      <c r="D77" s="21"/>
      <c r="E77" s="21"/>
      <c r="F77" s="21"/>
      <c r="G77" s="21"/>
      <c r="H77" s="21"/>
      <c r="I77" s="15"/>
      <c r="J77" s="21"/>
      <c r="K77" s="21"/>
      <c r="L77" s="44"/>
      <c r="M77" s="26"/>
      <c r="O77" s="67"/>
    </row>
    <row r="78" spans="1:15" s="20" customFormat="1" ht="5.25" customHeight="1" x14ac:dyDescent="0.25">
      <c r="A78" s="34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75"/>
      <c r="M78" s="25"/>
      <c r="O78" s="68"/>
    </row>
    <row r="79" spans="1:15" x14ac:dyDescent="0.3">
      <c r="M79" s="23"/>
    </row>
  </sheetData>
  <mergeCells count="18">
    <mergeCell ref="B64:K64"/>
    <mergeCell ref="B65:K65"/>
    <mergeCell ref="B47:K47"/>
    <mergeCell ref="B48:K48"/>
    <mergeCell ref="H54:I54"/>
    <mergeCell ref="J57:K57"/>
    <mergeCell ref="J52:K52"/>
    <mergeCell ref="J53:K53"/>
    <mergeCell ref="J54:K54"/>
    <mergeCell ref="J55:K55"/>
    <mergeCell ref="J56:K56"/>
    <mergeCell ref="J73:K73"/>
    <mergeCell ref="J74:K74"/>
    <mergeCell ref="J69:K69"/>
    <mergeCell ref="J70:K70"/>
    <mergeCell ref="H71:I71"/>
    <mergeCell ref="J71:K71"/>
    <mergeCell ref="J72:K72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https:/mul-spm.gov.am/tasks/docs/attachment.php?id=98058&amp;fn=AzgAnvtang5-497-09-2.xlsx&amp;out=1&amp;token=f632ccae6d35b1c97225</cp:keywords>
  <cp:lastModifiedBy>Windows User</cp:lastModifiedBy>
  <dcterms:created xsi:type="dcterms:W3CDTF">2019-02-13T22:40:32Z</dcterms:created>
  <dcterms:modified xsi:type="dcterms:W3CDTF">2019-02-13T22:40:32Z</dcterms:modified>
</cp:coreProperties>
</file>