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2" r:id="rId1"/>
  </sheets>
  <calcPr calcId="152511"/>
</workbook>
</file>

<file path=xl/calcChain.xml><?xml version="1.0" encoding="utf-8"?>
<calcChain xmlns="http://schemas.openxmlformats.org/spreadsheetml/2006/main">
  <c r="G79" i="2" l="1"/>
  <c r="G62" i="2"/>
  <c r="N4" i="2" l="1"/>
  <c r="N5" i="2"/>
  <c r="N6" i="2"/>
  <c r="N7" i="2"/>
  <c r="N8" i="2"/>
  <c r="N9" i="2"/>
  <c r="N3" i="2"/>
  <c r="M3" i="2" l="1"/>
  <c r="M4" i="2"/>
  <c r="M5" i="2"/>
  <c r="M6" i="2"/>
  <c r="M7" i="2"/>
  <c r="M8" i="2"/>
  <c r="M9" i="2"/>
  <c r="P4" i="2" l="1"/>
  <c r="P5" i="2"/>
  <c r="P6" i="2"/>
  <c r="P7" i="2"/>
  <c r="P8" i="2"/>
  <c r="P9" i="2"/>
  <c r="P3" i="2" l="1"/>
</calcChain>
</file>

<file path=xl/sharedStrings.xml><?xml version="1.0" encoding="utf-8"?>
<sst xmlns="http://schemas.openxmlformats.org/spreadsheetml/2006/main" count="91" uniqueCount="52">
  <si>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</si>
  <si>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</si>
  <si>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</si>
  <si>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</si>
  <si>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</si>
  <si>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</si>
  <si>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</si>
  <si>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</si>
  <si>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</si>
  <si>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>Թուղթ կտրող հաստոց ДР 17.5</t>
  </si>
  <si>
    <t>Թուղթ կտրող հաստոց 2БР-110</t>
  </si>
  <si>
    <t>Պատճենահանման սարք Canon imageRunnerAdvance6065i</t>
  </si>
  <si>
    <t>Տեսախցիկ Panasonic AG-DP200E</t>
  </si>
  <si>
    <t>Հաստոց հավասարակշռման</t>
  </si>
  <si>
    <t>Մետաղաորսիչ GARRET</t>
  </si>
  <si>
    <t>Գույքային համարը</t>
  </si>
  <si>
    <t>Ոչ պիտանի</t>
  </si>
  <si>
    <t>Քանակը</t>
  </si>
  <si>
    <t xml:space="preserve">Գույքի արժեքի որոշման
հետ կապված վճարը               (ներառյալ ԱԱՀ)
(դրամ
</t>
  </si>
  <si>
    <t>00110898</t>
  </si>
  <si>
    <t>00110919</t>
  </si>
  <si>
    <t>00101370</t>
  </si>
  <si>
    <t>00101371</t>
  </si>
  <si>
    <t>00113562</t>
  </si>
  <si>
    <t>00113350</t>
  </si>
  <si>
    <t>00113586</t>
  </si>
  <si>
    <t>Պատճենահանման սարք Canon ageRunnerAdvance6065i</t>
  </si>
  <si>
    <t>Գնահատված արժեքը 10.10.2018թ. դրությամբ  /դրամ/</t>
  </si>
  <si>
    <t>Օտարման մասին որոշման (հրամանի) համարը և ամսաթիվը</t>
  </si>
  <si>
    <t xml:space="preserve">N 120-Ա 31.10.18թ. </t>
  </si>
  <si>
    <t xml:space="preserve">ք.Երևան  Բաղրամյան 19 </t>
  </si>
  <si>
    <t>Նախավճարի անդորրագրի նմուշ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</si>
  <si>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</si>
  <si>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</si>
  <si>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</si>
  <si>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</si>
  <si>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</si>
  <si>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</si>
  <si>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</si>
  <si>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</si>
  <si>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t>գումարը թվերով</t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</si>
  <si>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</si>
  <si>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t>ԿՐԵԴԻՏ</t>
  </si>
  <si>
    <t>AMD</t>
  </si>
  <si>
    <t>ՍՏԱՑՈՂ՝  ԱՃՈւՐԴԻ ԿԵՆՏՐՈՆ ՊՈԱԿ</t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</si>
  <si>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</si>
  <si>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</si>
  <si>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 xml:space="preserve">Աճուրդի նախավճար, հրաման՝ </t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</si>
  <si>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 xml:space="preserve">լոտ N </t>
    </r>
    <r>
      <rPr>
        <b/>
        <i/>
        <sz val="7"/>
        <rFont val="GHEA Grapalat"/>
        <family val="3"/>
      </rPr>
      <t>(նախընտրած լոտի համարը)</t>
    </r>
  </si>
  <si>
    <t>Մասնակցության վճարի անդորրագրի նմուշ</t>
  </si>
  <si>
    <r>
      <rPr>
        <b/>
        <i/>
        <sz val="9"/>
        <rFont val="GHEA Grapalat"/>
        <family val="3"/>
      </rPr>
      <t>,  լոտ N</t>
    </r>
    <r>
      <rPr>
        <b/>
        <i/>
        <sz val="10"/>
        <rFont val="GHEA Grapalat"/>
        <family val="3"/>
      </rPr>
      <t xml:space="preserve"> </t>
    </r>
    <r>
      <rPr>
        <b/>
        <i/>
        <sz val="7"/>
        <rFont val="GHEA Grapalat"/>
        <family val="3"/>
      </rPr>
      <t>(նախընտրած լոտի համարը)</t>
    </r>
  </si>
  <si>
    <t xml:space="preserve">Աճուրդի մասնակցության վճար, հրաման՝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</si>
</sst>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GHEA Grapalat"/>
      <family val="3"/>
    </font>
    <font>
      <b/>
      <sz val="6"/>
      <name val="GHEA Grapalat"/>
      <family val="3"/>
    </font>
    <font>
      <sz val="6"/>
      <name val="GHEA Grapalat"/>
      <family val="3"/>
    </font>
    <font>
      <sz val="6"/>
      <color theme="1"/>
      <name val="GHEA Grapalat"/>
      <family val="3"/>
    </font>
    <font>
      <b/>
      <sz val="5"/>
      <name val="GHEA Grapalat"/>
      <family val="3"/>
    </font>
    <font>
      <sz val="7"/>
      <color theme="1"/>
      <name val="GHEA Grapalat"/>
      <family val="3"/>
    </font>
    <font>
      <b/>
      <i/>
      <sz val="8"/>
      <name val="GHEA Grapalat"/>
      <family val="3"/>
    </font>
    <font>
      <sz val="8"/>
      <color theme="1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10"/>
      <name val="GHEA Grapalat"/>
      <family val="3"/>
    </font>
    <font>
      <b/>
      <sz val="8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9" fillId="0" borderId="0" xfId="0" applyFont="1" applyBorder="1"/>
    <xf numFmtId="0" fontId="10" fillId="0" borderId="5" xfId="0" applyFont="1" applyBorder="1" applyAlignment="1"/>
    <xf numFmtId="0" fontId="10" fillId="0" borderId="7" xfId="0" applyFont="1" applyBorder="1" applyAlignment="1"/>
    <xf numFmtId="0" fontId="3" fillId="0" borderId="0" xfId="0" applyFont="1" applyAlignment="1"/>
    <xf numFmtId="0" fontId="3" fillId="0" borderId="0" xfId="0" applyFont="1" applyFill="1" applyAlignment="1"/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0" xfId="0" applyFont="1" applyBorder="1" applyAlignment="1"/>
    <xf numFmtId="0" fontId="9" fillId="0" borderId="0" xfId="0" applyFont="1" applyBorder="1" applyAlignment="1"/>
    <xf numFmtId="0" fontId="11" fillId="0" borderId="0" xfId="0" applyFont="1" applyBorder="1" applyAlignment="1">
      <alignment horizontal="left"/>
    </xf>
    <xf numFmtId="0" fontId="12" fillId="0" borderId="3" xfId="0" applyFont="1" applyBorder="1" applyAlignment="1"/>
    <xf numFmtId="0" fontId="12" fillId="0" borderId="10" xfId="0" applyFont="1" applyBorder="1" applyAlignment="1"/>
    <xf numFmtId="0" fontId="12" fillId="0" borderId="4" xfId="0" applyFont="1" applyBorder="1" applyAlignment="1"/>
    <xf numFmtId="0" fontId="13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14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9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2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3" fillId="0" borderId="7" xfId="0" applyFont="1" applyBorder="1" applyAlignment="1">
      <alignment horizontal="center" vertical="top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5" fillId="0" borderId="8" xfId="0" applyFont="1" applyBorder="1" applyAlignment="1">
      <alignment vertical="top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6" fillId="0" borderId="0" xfId="0" applyFont="1" applyBorder="1" applyAlignment="1">
      <alignment horizontal="right" vertical="top"/>
    </xf>
    <xf numFmtId="0" fontId="16" fillId="0" borderId="0" xfId="0" applyFont="1" applyBorder="1" applyAlignment="1"/>
    <xf numFmtId="0" fontId="18" fillId="0" borderId="0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13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3" fillId="0" borderId="12" xfId="0" applyFont="1" applyBorder="1"/>
    <xf numFmtId="0" fontId="3" fillId="0" borderId="11" xfId="0" applyFont="1" applyBorder="1"/>
    <xf numFmtId="0" fontId="3" fillId="0" borderId="13" xfId="0" applyFont="1" applyBorder="1"/>
    <xf numFmtId="0" fontId="19" fillId="0" borderId="6" xfId="0" applyFont="1" applyBorder="1" applyAlignment="1">
      <alignment horizontal="left" vertical="top"/>
    </xf>
    <xf numFmtId="0" fontId="19" fillId="0" borderId="5" xfId="0" applyFont="1" applyBorder="1" applyAlignment="1">
      <alignment horizontal="center" vertical="top"/>
    </xf>
    <xf numFmtId="0" fontId="17" fillId="0" borderId="0" xfId="0" applyFont="1" applyBorder="1" applyAlignment="1">
      <alignment horizontal="right"/>
    </xf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horizontal="left" vertical="top"/>
    </xf>
    <xf numFmtId="0" fontId="13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49" fontId="11" fillId="0" borderId="9" xfId="0" applyNumberFormat="1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6186</xdr:colOff>
      <xdr:row>0</xdr:row>
      <xdr:rowOff>26670</xdr:rowOff>
    </xdr:from>
    <xdr:to>
      <xdr:col>14</xdr:col>
      <xdr:colOff>0</xdr:colOff>
      <xdr:row>0</xdr:row>
      <xdr:rowOff>1354529</xdr:rowOff>
    </xdr:to>
    <xdr:sp macro="" textlink="">
      <xdr:nvSpPr>
        <xdr:cNvPr id="2" name="TextBox 1"/>
        <xdr:cNvSpPr txBox="1"/>
      </xdr:nvSpPr>
      <xdr:spPr>
        <a:xfrm>
          <a:off x="6186" y="26670"/>
          <a:ext cx="7063343" cy="1327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ԱՃՈՒՐԴ(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)Ի, ՈՐ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ՏԵՂԻ 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9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ՄԱՐՏԻ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28 -ԻՆ, ԺԱՄԸ՝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12:00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ԿԱԶՄԱԿԵՐՊՈՒԹՅՈՒՆՈՒՄ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8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հոկտեմբերի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31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120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 հրամանով օտարման ենթակա «Հայաստանի Հանրապետության ազգային ժողովի աշխատակազմ» պետական կառավարչական հիմնարկին ամրացված </a:t>
          </a:r>
          <a:endParaRPr lang="ru-RU" sz="8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շարժական գույքը</a:t>
          </a:r>
          <a:endParaRPr lang="ru-RU" sz="8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43296</xdr:colOff>
      <xdr:row>9</xdr:row>
      <xdr:rowOff>49480</xdr:rowOff>
    </xdr:from>
    <xdr:to>
      <xdr:col>13</xdr:col>
      <xdr:colOff>426771</xdr:colOff>
      <xdr:row>44</xdr:row>
      <xdr:rowOff>61851</xdr:rowOff>
    </xdr:to>
    <xdr:sp macro="" textlink="">
      <xdr:nvSpPr>
        <xdr:cNvPr id="3" name="TextBox 2"/>
        <xdr:cNvSpPr txBox="1"/>
      </xdr:nvSpPr>
      <xdr:spPr>
        <a:xfrm>
          <a:off x="43296" y="5442857"/>
          <a:ext cx="6420098" cy="7372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 Երևան քաղաքի Բաղրամյան 19 հասցեում, լրացուցիչ տեղեկատվություն ստանալու համար  զանգահարել 011-513-208 և 011-513-468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հեռախոսահամար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2018թ. 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հոկտեմբերի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31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թիվ 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120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հրամանի գնորդը ՝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 (ներառյալ ավելացված արժեքի հարկը) 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ՀՀ Ֆինանսների նախարարության գործառնական վարչության թիվ 900018002981 հաշվեհամարին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hy-AM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)ը կանցկացվեն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ru-RU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ru-RU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-</a:t>
          </a:r>
          <a:r>
            <a:rPr kumimoji="0" lang="hy-AM" sz="7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 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նախավճարի մուծման անդորրագիրը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7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 վճարման նպատակը՝ աճուրդի նախավճար՝ պարտադիր նշելով  օտարման մասին որոշման (հրամանի) համարը և ամսաթիվը, լոտի հերթական համարը (անդորրագրի օրինակը ներկայացված է ստորև).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</a:t>
          </a:r>
          <a:r>
            <a:rPr kumimoji="0" lang="hy-AM" sz="7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  աճուրդի մասնակցության վճարի անդորրագիրը (յուրաքանչյուր նախընտրած լոտի համար), որի չափն է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դրամ,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մուտքագրման հաշիվն է՝ ՀՀ Ֆինանսների նախարարության գործառնական վարչության թիվ 900018002171, ստացող՝ «Աճուրդի կենտրոն» ՊՈԱԿ, վճարման նպատակը՝ աճուրդի մասնակցության վճար՝ պարտադիր նշելով  օտարման մասին որոշման (հրամանի) համարը և ամսաթիվը, լոտի հերթական համարը (անդորրագրի օրինակը ներկայացված է ստորև):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ներառվում և անկախ աճուրդի արդյունքներից  չի վերադարձվում.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անձինք՝ նաև հիմնադիր և լիազորությունները հաստատող փաստաթղթերը, </a:t>
          </a:r>
          <a:r>
            <a:rPr kumimoji="0" lang="hy-AM" sz="7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ինչպես նաև այդ փաստաթղթերի  և ղեկավար անձի անձնագրի պատճենները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Աճուրդ(</a:t>
          </a:r>
          <a:r>
            <a:rPr kumimoji="0" lang="ru-RU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սկսած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5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ժամկետում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 է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վճարել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մեկ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գրավոր դիմելուց հետո: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հեռ.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011-24-55-51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կամ դիմել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23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հասցեով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ինտերնետ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URL://www.spm.am: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011-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23-73-0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kumimoji="0" lang="hy-AM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     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Պ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ետական գույքի կառավարման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կոմիտե</a:t>
          </a:r>
        </a:p>
        <a:p>
          <a:endParaRPr lang="ru-RU" sz="800"/>
        </a:p>
      </xdr:txBody>
    </xdr:sp>
    <xdr:clientData/>
  </xdr:twoCellAnchor>
  <xdr:twoCellAnchor>
    <xdr:from>
      <xdr:col>0</xdr:col>
      <xdr:colOff>129889</xdr:colOff>
      <xdr:row>46</xdr:row>
      <xdr:rowOff>18555</xdr:rowOff>
    </xdr:from>
    <xdr:to>
      <xdr:col>13</xdr:col>
      <xdr:colOff>74224</xdr:colOff>
      <xdr:row>47</xdr:row>
      <xdr:rowOff>86589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29889" y="16062613"/>
          <a:ext cx="5987143" cy="2783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59</xdr:row>
      <xdr:rowOff>76200</xdr:rowOff>
    </xdr:from>
    <xdr:to>
      <xdr:col>11</xdr:col>
      <xdr:colOff>123825</xdr:colOff>
      <xdr:row>62</xdr:row>
      <xdr:rowOff>95250</xdr:rowOff>
    </xdr:to>
    <xdr:sp macro="" textlink="">
      <xdr:nvSpPr>
        <xdr:cNvPr id="5" name="Полилиния 10"/>
        <xdr:cNvSpPr/>
      </xdr:nvSpPr>
      <xdr:spPr>
        <a:xfrm>
          <a:off x="57149" y="15449550"/>
          <a:ext cx="5743576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76</xdr:row>
      <xdr:rowOff>76200</xdr:rowOff>
    </xdr:from>
    <xdr:to>
      <xdr:col>11</xdr:col>
      <xdr:colOff>123825</xdr:colOff>
      <xdr:row>79</xdr:row>
      <xdr:rowOff>95250</xdr:rowOff>
    </xdr:to>
    <xdr:sp macro="" textlink="">
      <xdr:nvSpPr>
        <xdr:cNvPr id="6" name="Полилиния 11"/>
        <xdr:cNvSpPr/>
      </xdr:nvSpPr>
      <xdr:spPr>
        <a:xfrm>
          <a:off x="57149" y="18164175"/>
          <a:ext cx="5743576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76</xdr:row>
      <xdr:rowOff>76200</xdr:rowOff>
    </xdr:from>
    <xdr:to>
      <xdr:col>11</xdr:col>
      <xdr:colOff>123825</xdr:colOff>
      <xdr:row>79</xdr:row>
      <xdr:rowOff>95250</xdr:rowOff>
    </xdr:to>
    <xdr:sp macro="" textlink="">
      <xdr:nvSpPr>
        <xdr:cNvPr id="7" name="Полилиния 14"/>
        <xdr:cNvSpPr/>
      </xdr:nvSpPr>
      <xdr:spPr>
        <a:xfrm>
          <a:off x="57149" y="18164175"/>
          <a:ext cx="5743576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76</xdr:row>
      <xdr:rowOff>76200</xdr:rowOff>
    </xdr:from>
    <xdr:to>
      <xdr:col>11</xdr:col>
      <xdr:colOff>123825</xdr:colOff>
      <xdr:row>79</xdr:row>
      <xdr:rowOff>95250</xdr:rowOff>
    </xdr:to>
    <xdr:sp macro="" textlink="">
      <xdr:nvSpPr>
        <xdr:cNvPr id="8" name="Полилиния 15"/>
        <xdr:cNvSpPr/>
      </xdr:nvSpPr>
      <xdr:spPr>
        <a:xfrm>
          <a:off x="57149" y="18164175"/>
          <a:ext cx="5743576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zoomScale="154" zoomScaleNormal="154" workbookViewId="0">
      <selection activeCell="O1" sqref="O1"/>
    </sheetView>
  </sheetViews>
  <sheetFormatPr defaultRowHeight="16.5" x14ac:dyDescent="0.3"/>
  <cols>
    <col min="1" max="2" width="3" style="1" customWidth="1"/>
    <col min="3" max="3" width="5.7109375" style="1" customWidth="1"/>
    <col min="4" max="4" width="15.42578125" style="1" customWidth="1"/>
    <col min="5" max="5" width="7.42578125" style="1" customWidth="1"/>
    <col min="6" max="6" width="4.7109375" style="1" customWidth="1"/>
    <col min="7" max="7" width="7.28515625" style="1" customWidth="1"/>
    <col min="8" max="8" width="7.42578125" style="1" customWidth="1"/>
    <col min="9" max="9" width="8.5703125" style="1" customWidth="1"/>
    <col min="10" max="10" width="8.140625" style="1" customWidth="1"/>
    <col min="11" max="11" width="6.7109375" style="1" customWidth="1"/>
    <col min="12" max="14" width="6.5703125" style="1" customWidth="1"/>
    <col min="15" max="15" width="9.140625" style="1" customWidth="1"/>
    <col min="16" max="16" width="9.140625" style="1" hidden="1" customWidth="1"/>
    <col min="17" max="16384" width="9.140625" style="1"/>
  </cols>
  <sheetData>
    <row r="1" spans="1:16" ht="109.5" customHeight="1" x14ac:dyDescent="0.3"/>
    <row r="2" spans="1:16" s="7" customFormat="1" ht="78" customHeight="1" x14ac:dyDescent="0.25">
      <c r="A2" s="4" t="s">
        <v>0</v>
      </c>
      <c r="B2" s="5" t="s">
        <v>5</v>
      </c>
      <c r="C2" s="16" t="s">
        <v>28</v>
      </c>
      <c r="D2" s="3" t="s">
        <v>1</v>
      </c>
      <c r="E2" s="3" t="s">
        <v>15</v>
      </c>
      <c r="F2" s="3" t="s">
        <v>17</v>
      </c>
      <c r="G2" s="3" t="s">
        <v>8</v>
      </c>
      <c r="H2" s="19" t="s">
        <v>18</v>
      </c>
      <c r="I2" s="3" t="s">
        <v>7</v>
      </c>
      <c r="J2" s="3" t="s">
        <v>4</v>
      </c>
      <c r="K2" s="3" t="s">
        <v>27</v>
      </c>
      <c r="L2" s="3" t="s">
        <v>2</v>
      </c>
      <c r="M2" s="3" t="s">
        <v>3</v>
      </c>
      <c r="N2" s="3" t="s">
        <v>6</v>
      </c>
      <c r="P2" s="6">
        <v>0.8</v>
      </c>
    </row>
    <row r="3" spans="1:16" s="15" customFormat="1" ht="26.25" customHeight="1" x14ac:dyDescent="0.15">
      <c r="A3" s="8">
        <v>1</v>
      </c>
      <c r="B3" s="9">
        <v>1</v>
      </c>
      <c r="C3" s="17" t="s">
        <v>29</v>
      </c>
      <c r="D3" s="10" t="s">
        <v>9</v>
      </c>
      <c r="E3" s="11" t="s">
        <v>19</v>
      </c>
      <c r="F3" s="12">
        <v>1</v>
      </c>
      <c r="G3" s="13">
        <v>1971</v>
      </c>
      <c r="H3" s="12">
        <v>2400</v>
      </c>
      <c r="I3" s="12" t="s">
        <v>30</v>
      </c>
      <c r="J3" s="13" t="s">
        <v>16</v>
      </c>
      <c r="K3" s="18">
        <v>250000</v>
      </c>
      <c r="L3" s="18">
        <v>65536</v>
      </c>
      <c r="M3" s="85">
        <f>ROUNDUP(L3*0.05,0)</f>
        <v>3277</v>
      </c>
      <c r="N3" s="85">
        <f>IF(L3&lt;=10000,250,IF(L3&lt;=20000,300,IF(L3&lt;=30000,350,IF(L3&lt;=40000,400,IF(L3&lt;50000,450,IF(L3=50000,500,IF(L3&lt;=60000,600,IF(L3&lt;=70000,700,IF(L3&lt;=80000,800,IF(L3&lt;=90000,900,IF(L3&lt;=100000,1000,IF(L3&lt;=120000,1200,IF(L3&lt;=140000,1400,IF(L3&lt;=160000,1600,IF(L3&lt;=180000,1800,IF(L3&lt;=200000,2000,IF(L3&lt;=220000,2200,IF(L3&lt;=240000,2400,IF(L3&lt;=260000,2600,IF(L3&lt;=280000,2800,IF(L3&lt;=300000,3000,IF(L3&lt;=320000,3200,IF(L3&lt;=340000,3400,IF(L3&lt;=360000,3600,IF(L3&lt;=380000,3800,IF(L3&lt;=400000,4000,IF(L3&lt;=420000,4200,IF(L3&lt;=440000,4400,IF(L3&lt;=460000,4600,IF(L3&lt;=480000,4800,IF(L3&lt;=500000,5000,IF(L3&lt;=600000,5200,IF(L3&lt;=700000,5400,IF(L3&lt;=800000,5600,IF(L3&lt;=900000,5800,6000)))))))))))))))))))))))))))))))))))</f>
        <v>700</v>
      </c>
      <c r="P3" s="14">
        <f t="shared" ref="P3:P9" si="0">ROUNDUP(L3*0.8,0)</f>
        <v>52429</v>
      </c>
    </row>
    <row r="4" spans="1:16" s="15" customFormat="1" ht="26.25" customHeight="1" x14ac:dyDescent="0.15">
      <c r="A4" s="8">
        <v>2</v>
      </c>
      <c r="B4" s="9">
        <v>2</v>
      </c>
      <c r="C4" s="17" t="s">
        <v>29</v>
      </c>
      <c r="D4" s="10" t="s">
        <v>10</v>
      </c>
      <c r="E4" s="11" t="s">
        <v>20</v>
      </c>
      <c r="F4" s="12">
        <v>1</v>
      </c>
      <c r="G4" s="13">
        <v>1984</v>
      </c>
      <c r="H4" s="12">
        <v>2400</v>
      </c>
      <c r="I4" s="12" t="s">
        <v>30</v>
      </c>
      <c r="J4" s="13" t="s">
        <v>16</v>
      </c>
      <c r="K4" s="18">
        <v>400000</v>
      </c>
      <c r="L4" s="18">
        <v>104858</v>
      </c>
      <c r="M4" s="85">
        <f t="shared" ref="M4:M9" si="1">ROUNDUP(L4*0.05,0)</f>
        <v>5243</v>
      </c>
      <c r="N4" s="85">
        <f t="shared" ref="N4:N9" si="2">IF(L4&lt;=10000,250,IF(L4&lt;=20000,300,IF(L4&lt;=30000,350,IF(L4&lt;=40000,400,IF(L4&lt;50000,450,IF(L4=50000,500,IF(L4&lt;=60000,600,IF(L4&lt;=70000,700,IF(L4&lt;=80000,800,IF(L4&lt;=90000,900,IF(L4&lt;=100000,1000,IF(L4&lt;=120000,1200,IF(L4&lt;=140000,1400,IF(L4&lt;=160000,1600,IF(L4&lt;=180000,1800,IF(L4&lt;=200000,2000,IF(L4&lt;=220000,2200,IF(L4&lt;=240000,2400,IF(L4&lt;=260000,2600,IF(L4&lt;=280000,2800,IF(L4&lt;=300000,3000,IF(L4&lt;=320000,3200,IF(L4&lt;=340000,3400,IF(L4&lt;=360000,3600,IF(L4&lt;=380000,3800,IF(L4&lt;=400000,4000,IF(L4&lt;=420000,4200,IF(L4&lt;=440000,4400,IF(L4&lt;=460000,4600,IF(L4&lt;=480000,4800,IF(L4&lt;=500000,5000,IF(L4&lt;=600000,5200,IF(L4&lt;=700000,5400,IF(L4&lt;=800000,5600,IF(L4&lt;=900000,5800,6000)))))))))))))))))))))))))))))))))))</f>
        <v>1200</v>
      </c>
      <c r="P4" s="14">
        <f t="shared" si="0"/>
        <v>83887</v>
      </c>
    </row>
    <row r="5" spans="1:16" s="15" customFormat="1" ht="27" customHeight="1" x14ac:dyDescent="0.15">
      <c r="A5" s="8">
        <v>3</v>
      </c>
      <c r="B5" s="9">
        <v>5</v>
      </c>
      <c r="C5" s="17" t="s">
        <v>29</v>
      </c>
      <c r="D5" s="10" t="s">
        <v>26</v>
      </c>
      <c r="E5" s="11" t="s">
        <v>21</v>
      </c>
      <c r="F5" s="12">
        <v>1</v>
      </c>
      <c r="G5" s="13">
        <v>2011</v>
      </c>
      <c r="H5" s="12">
        <v>2400</v>
      </c>
      <c r="I5" s="12" t="s">
        <v>30</v>
      </c>
      <c r="J5" s="13" t="s">
        <v>16</v>
      </c>
      <c r="K5" s="18">
        <v>208000</v>
      </c>
      <c r="L5" s="18">
        <v>54527</v>
      </c>
      <c r="M5" s="85">
        <f t="shared" si="1"/>
        <v>2727</v>
      </c>
      <c r="N5" s="85">
        <f t="shared" si="2"/>
        <v>600</v>
      </c>
      <c r="P5" s="14">
        <f t="shared" si="0"/>
        <v>43622</v>
      </c>
    </row>
    <row r="6" spans="1:16" s="15" customFormat="1" ht="26.25" customHeight="1" x14ac:dyDescent="0.15">
      <c r="A6" s="8">
        <v>4</v>
      </c>
      <c r="B6" s="9">
        <v>6</v>
      </c>
      <c r="C6" s="17" t="s">
        <v>29</v>
      </c>
      <c r="D6" s="10" t="s">
        <v>11</v>
      </c>
      <c r="E6" s="11" t="s">
        <v>22</v>
      </c>
      <c r="F6" s="12">
        <v>1</v>
      </c>
      <c r="G6" s="13">
        <v>2011</v>
      </c>
      <c r="H6" s="12">
        <v>2400</v>
      </c>
      <c r="I6" s="12" t="s">
        <v>30</v>
      </c>
      <c r="J6" s="13" t="s">
        <v>16</v>
      </c>
      <c r="K6" s="18">
        <v>208000</v>
      </c>
      <c r="L6" s="18">
        <v>54527</v>
      </c>
      <c r="M6" s="85">
        <f t="shared" si="1"/>
        <v>2727</v>
      </c>
      <c r="N6" s="85">
        <f t="shared" si="2"/>
        <v>600</v>
      </c>
      <c r="P6" s="14">
        <f t="shared" si="0"/>
        <v>43622</v>
      </c>
    </row>
    <row r="7" spans="1:16" s="15" customFormat="1" ht="26.25" customHeight="1" x14ac:dyDescent="0.15">
      <c r="A7" s="8">
        <v>5</v>
      </c>
      <c r="B7" s="9">
        <v>9</v>
      </c>
      <c r="C7" s="17" t="s">
        <v>29</v>
      </c>
      <c r="D7" s="10" t="s">
        <v>12</v>
      </c>
      <c r="E7" s="11" t="s">
        <v>23</v>
      </c>
      <c r="F7" s="12">
        <v>1</v>
      </c>
      <c r="G7" s="13">
        <v>2004</v>
      </c>
      <c r="H7" s="12">
        <v>2400</v>
      </c>
      <c r="I7" s="12" t="s">
        <v>30</v>
      </c>
      <c r="J7" s="13" t="s">
        <v>16</v>
      </c>
      <c r="K7" s="18">
        <v>26000</v>
      </c>
      <c r="L7" s="18">
        <v>6816</v>
      </c>
      <c r="M7" s="85">
        <f t="shared" si="1"/>
        <v>341</v>
      </c>
      <c r="N7" s="85">
        <f t="shared" si="2"/>
        <v>250</v>
      </c>
      <c r="P7" s="14">
        <f t="shared" si="0"/>
        <v>5453</v>
      </c>
    </row>
    <row r="8" spans="1:16" s="15" customFormat="1" ht="26.25" customHeight="1" x14ac:dyDescent="0.15">
      <c r="A8" s="8">
        <v>6</v>
      </c>
      <c r="B8" s="9">
        <v>10</v>
      </c>
      <c r="C8" s="17" t="s">
        <v>29</v>
      </c>
      <c r="D8" s="10" t="s">
        <v>13</v>
      </c>
      <c r="E8" s="11" t="s">
        <v>24</v>
      </c>
      <c r="F8" s="12">
        <v>1</v>
      </c>
      <c r="G8" s="13">
        <v>1986</v>
      </c>
      <c r="H8" s="12">
        <v>2400</v>
      </c>
      <c r="I8" s="12" t="s">
        <v>30</v>
      </c>
      <c r="J8" s="13" t="s">
        <v>16</v>
      </c>
      <c r="K8" s="18">
        <v>10000</v>
      </c>
      <c r="L8" s="18">
        <v>2622</v>
      </c>
      <c r="M8" s="85">
        <f t="shared" si="1"/>
        <v>132</v>
      </c>
      <c r="N8" s="85">
        <f t="shared" si="2"/>
        <v>250</v>
      </c>
      <c r="P8" s="14">
        <f t="shared" si="0"/>
        <v>2098</v>
      </c>
    </row>
    <row r="9" spans="1:16" s="15" customFormat="1" ht="26.25" customHeight="1" x14ac:dyDescent="0.15">
      <c r="A9" s="8">
        <v>7</v>
      </c>
      <c r="B9" s="9">
        <v>11</v>
      </c>
      <c r="C9" s="17" t="s">
        <v>29</v>
      </c>
      <c r="D9" s="10" t="s">
        <v>14</v>
      </c>
      <c r="E9" s="11" t="s">
        <v>25</v>
      </c>
      <c r="F9" s="12">
        <v>1</v>
      </c>
      <c r="G9" s="13">
        <v>2000</v>
      </c>
      <c r="H9" s="12">
        <v>2400</v>
      </c>
      <c r="I9" s="12" t="s">
        <v>30</v>
      </c>
      <c r="J9" s="13" t="s">
        <v>16</v>
      </c>
      <c r="K9" s="18">
        <v>10000</v>
      </c>
      <c r="L9" s="18">
        <v>2622</v>
      </c>
      <c r="M9" s="85">
        <f t="shared" si="1"/>
        <v>132</v>
      </c>
      <c r="N9" s="85">
        <f t="shared" si="2"/>
        <v>250</v>
      </c>
      <c r="P9" s="14">
        <f t="shared" si="0"/>
        <v>2098</v>
      </c>
    </row>
    <row r="13" spans="1:16" x14ac:dyDescent="0.3">
      <c r="J13" s="2"/>
    </row>
    <row r="46" ht="8.25" customHeight="1" x14ac:dyDescent="0.3"/>
    <row r="48" ht="16.5" customHeight="1" x14ac:dyDescent="0.3"/>
    <row r="49" spans="1:15" s="20" customFormat="1" ht="32.25" customHeight="1" x14ac:dyDescent="0.3">
      <c r="B49" s="21" t="s">
        <v>31</v>
      </c>
    </row>
    <row r="50" spans="1:15" s="24" customFormat="1" ht="12.75" customHeight="1" x14ac:dyDescent="0.3">
      <c r="A50" s="22"/>
      <c r="B50" s="86" t="s">
        <v>32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23"/>
      <c r="O50" s="25"/>
    </row>
    <row r="51" spans="1:15" s="24" customFormat="1" ht="12.75" customHeight="1" x14ac:dyDescent="0.3">
      <c r="A51" s="26"/>
      <c r="B51" s="87" t="s">
        <v>33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27"/>
      <c r="O51" s="25"/>
    </row>
    <row r="52" spans="1:15" s="24" customFormat="1" ht="12.75" customHeight="1" x14ac:dyDescent="0.3">
      <c r="A52" s="26"/>
      <c r="B52" s="28" t="s">
        <v>34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7"/>
      <c r="O52" s="25"/>
    </row>
    <row r="53" spans="1:15" s="24" customFormat="1" ht="12.75" customHeight="1" x14ac:dyDescent="0.3">
      <c r="A53" s="26"/>
      <c r="B53" s="29" t="s">
        <v>35</v>
      </c>
      <c r="C53" s="29"/>
      <c r="D53" s="29"/>
      <c r="E53" s="28"/>
      <c r="F53" s="28"/>
      <c r="G53" s="28"/>
      <c r="H53" s="28"/>
      <c r="I53" s="28"/>
      <c r="J53" s="28"/>
      <c r="K53" s="28"/>
      <c r="L53" s="28"/>
      <c r="M53" s="27"/>
      <c r="O53" s="25"/>
    </row>
    <row r="54" spans="1:15" s="24" customFormat="1" ht="12.75" customHeight="1" x14ac:dyDescent="0.3">
      <c r="A54" s="26"/>
      <c r="B54" s="29" t="s">
        <v>36</v>
      </c>
      <c r="C54" s="29"/>
      <c r="D54" s="29"/>
      <c r="E54" s="28"/>
      <c r="F54" s="28"/>
      <c r="G54" s="28"/>
      <c r="H54" s="28"/>
      <c r="I54" s="28" t="s">
        <v>37</v>
      </c>
      <c r="J54" s="28"/>
      <c r="K54" s="28" t="s">
        <v>38</v>
      </c>
      <c r="L54" s="28"/>
      <c r="M54" s="27"/>
      <c r="O54" s="25"/>
    </row>
    <row r="55" spans="1:15" s="24" customFormat="1" ht="12.75" customHeight="1" x14ac:dyDescent="0.3">
      <c r="A55" s="26"/>
      <c r="B55" s="30" t="s">
        <v>39</v>
      </c>
      <c r="C55" s="30"/>
      <c r="D55" s="30"/>
      <c r="E55" s="30"/>
      <c r="F55" s="30"/>
      <c r="G55" s="30"/>
      <c r="H55" s="31">
        <v>99999</v>
      </c>
      <c r="I55" s="32">
        <v>9999999</v>
      </c>
      <c r="J55" s="33">
        <v>9999</v>
      </c>
      <c r="K55" s="84" t="s">
        <v>40</v>
      </c>
      <c r="L55" s="34"/>
      <c r="M55" s="27"/>
      <c r="O55" s="25"/>
    </row>
    <row r="56" spans="1:15" s="24" customFormat="1" ht="12.75" customHeight="1" x14ac:dyDescent="0.3">
      <c r="A56" s="26"/>
      <c r="B56" s="30" t="s">
        <v>41</v>
      </c>
      <c r="C56" s="30"/>
      <c r="D56" s="30"/>
      <c r="E56" s="30"/>
      <c r="F56" s="30"/>
      <c r="G56" s="30"/>
      <c r="H56" s="35"/>
      <c r="I56" s="35" t="s">
        <v>42</v>
      </c>
      <c r="J56" s="35"/>
      <c r="K56" s="36" t="s">
        <v>43</v>
      </c>
      <c r="L56" s="37"/>
      <c r="M56" s="27"/>
      <c r="O56" s="25"/>
    </row>
    <row r="57" spans="1:15" s="44" customFormat="1" ht="12.75" customHeight="1" x14ac:dyDescent="0.25">
      <c r="A57" s="38"/>
      <c r="B57" s="39" t="s">
        <v>44</v>
      </c>
      <c r="C57" s="39"/>
      <c r="D57" s="39"/>
      <c r="E57" s="39"/>
      <c r="F57" s="39"/>
      <c r="G57" s="39"/>
      <c r="H57" s="80">
        <v>90001</v>
      </c>
      <c r="I57" s="79">
        <v>8005711</v>
      </c>
      <c r="J57" s="40"/>
      <c r="K57" s="41"/>
      <c r="L57" s="42"/>
      <c r="M57" s="43"/>
      <c r="O57" s="45"/>
    </row>
    <row r="58" spans="1:15" s="44" customFormat="1" ht="12.75" customHeight="1" x14ac:dyDescent="0.25">
      <c r="A58" s="38"/>
      <c r="B58" s="46" t="s">
        <v>39</v>
      </c>
      <c r="C58" s="46"/>
      <c r="D58" s="46"/>
      <c r="E58" s="46"/>
      <c r="F58" s="46"/>
      <c r="G58" s="46"/>
      <c r="H58" s="47"/>
      <c r="I58" s="46"/>
      <c r="J58" s="46"/>
      <c r="K58" s="48"/>
      <c r="L58" s="49"/>
      <c r="M58" s="43"/>
      <c r="O58" s="45"/>
    </row>
    <row r="59" spans="1:15" s="44" customFormat="1" ht="12.75" customHeight="1" x14ac:dyDescent="0.25">
      <c r="A59" s="38"/>
      <c r="B59" s="50" t="s">
        <v>45</v>
      </c>
      <c r="C59" s="51"/>
      <c r="D59" s="51"/>
      <c r="E59" s="51"/>
      <c r="F59" s="39"/>
      <c r="G59" s="39"/>
      <c r="H59" s="39"/>
      <c r="I59" s="39"/>
      <c r="J59" s="52"/>
      <c r="K59" s="83" t="s">
        <v>40</v>
      </c>
      <c r="L59" s="53"/>
      <c r="M59" s="43"/>
      <c r="O59" s="45"/>
    </row>
    <row r="60" spans="1:15" s="24" customFormat="1" ht="12.75" customHeight="1" x14ac:dyDescent="0.3">
      <c r="A60" s="26"/>
      <c r="B60" s="30"/>
      <c r="C60" s="28"/>
      <c r="D60" s="28"/>
      <c r="E60" s="28"/>
      <c r="F60" s="28"/>
      <c r="G60" s="28"/>
      <c r="H60" s="28"/>
      <c r="I60" s="28"/>
      <c r="J60" s="27"/>
      <c r="K60" s="54" t="s">
        <v>43</v>
      </c>
      <c r="L60" s="55"/>
      <c r="M60" s="27"/>
      <c r="O60" s="25"/>
    </row>
    <row r="61" spans="1:15" s="44" customFormat="1" ht="12.75" customHeight="1" x14ac:dyDescent="0.25">
      <c r="A61" s="56"/>
      <c r="B61" s="50" t="s">
        <v>46</v>
      </c>
      <c r="C61" s="57"/>
      <c r="D61" s="57"/>
      <c r="E61" s="57"/>
      <c r="F61" s="57"/>
      <c r="G61" s="57"/>
      <c r="H61" s="57"/>
      <c r="I61" s="57"/>
      <c r="J61" s="58"/>
      <c r="K61" s="58"/>
      <c r="L61" s="58"/>
      <c r="M61" s="59"/>
      <c r="O61" s="45"/>
    </row>
    <row r="62" spans="1:15" s="44" customFormat="1" ht="12.75" customHeight="1" x14ac:dyDescent="0.25">
      <c r="A62" s="56"/>
      <c r="B62" s="60" t="s">
        <v>47</v>
      </c>
      <c r="C62" s="60"/>
      <c r="D62" s="60"/>
      <c r="E62" s="60"/>
      <c r="F62" s="61"/>
      <c r="G62" s="62" t="str">
        <f>C9</f>
        <v xml:space="preserve">N 120-Ա 31.10.18թ. </v>
      </c>
      <c r="H62" s="63" t="s">
        <v>48</v>
      </c>
      <c r="I62" s="64"/>
      <c r="J62" s="61"/>
      <c r="K62" s="64"/>
      <c r="L62" s="58"/>
      <c r="M62" s="59"/>
      <c r="O62" s="45"/>
    </row>
    <row r="63" spans="1:15" s="44" customFormat="1" ht="15" customHeight="1" x14ac:dyDescent="0.25">
      <c r="A63" s="56"/>
      <c r="B63" s="58"/>
      <c r="C63" s="58"/>
      <c r="D63" s="58"/>
      <c r="E63" s="58"/>
      <c r="F63" s="58"/>
      <c r="G63" s="58"/>
      <c r="H63" s="58"/>
      <c r="I63" s="61"/>
      <c r="J63" s="58"/>
      <c r="K63" s="58"/>
      <c r="L63" s="58"/>
      <c r="M63" s="59"/>
      <c r="O63" s="45"/>
    </row>
    <row r="64" spans="1:15" s="68" customFormat="1" ht="11.25" customHeight="1" x14ac:dyDescent="0.25">
      <c r="A64" s="65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66"/>
      <c r="M64" s="67"/>
      <c r="O64" s="69"/>
    </row>
    <row r="65" spans="1:15" ht="25.5" customHeight="1" x14ac:dyDescent="0.3"/>
    <row r="66" spans="1:15" s="20" customFormat="1" ht="20.25" customHeight="1" x14ac:dyDescent="0.3">
      <c r="B66" s="21" t="s">
        <v>49</v>
      </c>
    </row>
    <row r="67" spans="1:15" s="44" customFormat="1" ht="12.75" customHeight="1" x14ac:dyDescent="0.25">
      <c r="A67" s="70"/>
      <c r="B67" s="88" t="s">
        <v>32</v>
      </c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9"/>
      <c r="O67" s="45"/>
    </row>
    <row r="68" spans="1:15" s="44" customFormat="1" ht="12.75" customHeight="1" x14ac:dyDescent="0.25">
      <c r="A68" s="38"/>
      <c r="B68" s="90" t="s">
        <v>33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1"/>
      <c r="O68" s="45"/>
    </row>
    <row r="69" spans="1:15" s="44" customFormat="1" ht="12.75" customHeight="1" x14ac:dyDescent="0.25">
      <c r="A69" s="38"/>
      <c r="B69" s="51" t="s">
        <v>34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43"/>
      <c r="O69" s="45"/>
    </row>
    <row r="70" spans="1:15" s="44" customFormat="1" ht="12.75" customHeight="1" x14ac:dyDescent="0.25">
      <c r="A70" s="38"/>
      <c r="B70" s="71" t="s">
        <v>35</v>
      </c>
      <c r="C70" s="71"/>
      <c r="D70" s="71"/>
      <c r="E70" s="51"/>
      <c r="F70" s="51"/>
      <c r="G70" s="51"/>
      <c r="H70" s="51"/>
      <c r="I70" s="51"/>
      <c r="J70" s="51"/>
      <c r="K70" s="51"/>
      <c r="L70" s="51"/>
      <c r="M70" s="43"/>
      <c r="O70" s="45"/>
    </row>
    <row r="71" spans="1:15" s="44" customFormat="1" ht="12.75" customHeight="1" x14ac:dyDescent="0.25">
      <c r="A71" s="38"/>
      <c r="B71" s="71" t="s">
        <v>36</v>
      </c>
      <c r="C71" s="71"/>
      <c r="D71" s="71"/>
      <c r="E71" s="51"/>
      <c r="F71" s="51"/>
      <c r="G71" s="51"/>
      <c r="H71" s="51"/>
      <c r="I71" s="51" t="s">
        <v>37</v>
      </c>
      <c r="J71" s="51"/>
      <c r="K71" s="51" t="s">
        <v>38</v>
      </c>
      <c r="L71" s="51"/>
      <c r="M71" s="43"/>
      <c r="O71" s="45"/>
    </row>
    <row r="72" spans="1:15" s="44" customFormat="1" ht="12.75" customHeight="1" x14ac:dyDescent="0.25">
      <c r="A72" s="38"/>
      <c r="B72" s="50" t="s">
        <v>39</v>
      </c>
      <c r="C72" s="50"/>
      <c r="D72" s="50"/>
      <c r="E72" s="50"/>
      <c r="F72" s="50"/>
      <c r="G72" s="50"/>
      <c r="H72" s="72">
        <v>99999</v>
      </c>
      <c r="I72" s="73">
        <v>9999999</v>
      </c>
      <c r="J72" s="74">
        <v>9999</v>
      </c>
      <c r="K72" s="83" t="s">
        <v>40</v>
      </c>
      <c r="L72" s="53"/>
      <c r="M72" s="43"/>
      <c r="O72" s="45"/>
    </row>
    <row r="73" spans="1:15" s="44" customFormat="1" ht="12.75" customHeight="1" x14ac:dyDescent="0.25">
      <c r="A73" s="38"/>
      <c r="B73" s="50" t="s">
        <v>41</v>
      </c>
      <c r="C73" s="50"/>
      <c r="D73" s="50"/>
      <c r="E73" s="50"/>
      <c r="F73" s="50"/>
      <c r="G73" s="50"/>
      <c r="H73" s="75"/>
      <c r="I73" s="75" t="s">
        <v>42</v>
      </c>
      <c r="J73" s="75"/>
      <c r="K73" s="41" t="s">
        <v>43</v>
      </c>
      <c r="L73" s="42"/>
      <c r="M73" s="43"/>
      <c r="O73" s="45"/>
    </row>
    <row r="74" spans="1:15" s="44" customFormat="1" ht="12.75" customHeight="1" x14ac:dyDescent="0.25">
      <c r="A74" s="38"/>
      <c r="B74" s="39" t="s">
        <v>44</v>
      </c>
      <c r="C74" s="39"/>
      <c r="D74" s="39"/>
      <c r="E74" s="39"/>
      <c r="F74" s="39"/>
      <c r="G74" s="39"/>
      <c r="H74" s="80">
        <v>90001</v>
      </c>
      <c r="I74" s="79">
        <v>8002171</v>
      </c>
      <c r="J74" s="40"/>
      <c r="K74" s="41"/>
      <c r="L74" s="42"/>
      <c r="M74" s="43"/>
      <c r="O74" s="45"/>
    </row>
    <row r="75" spans="1:15" s="44" customFormat="1" ht="12.75" customHeight="1" x14ac:dyDescent="0.25">
      <c r="A75" s="38"/>
      <c r="B75" s="46" t="s">
        <v>39</v>
      </c>
      <c r="C75" s="46"/>
      <c r="D75" s="46"/>
      <c r="E75" s="46"/>
      <c r="F75" s="46"/>
      <c r="G75" s="46"/>
      <c r="H75" s="47"/>
      <c r="I75" s="46"/>
      <c r="J75" s="46"/>
      <c r="K75" s="48"/>
      <c r="L75" s="49"/>
      <c r="M75" s="43"/>
      <c r="O75" s="45"/>
    </row>
    <row r="76" spans="1:15" s="44" customFormat="1" ht="12.75" customHeight="1" x14ac:dyDescent="0.25">
      <c r="A76" s="38"/>
      <c r="B76" s="50" t="s">
        <v>45</v>
      </c>
      <c r="C76" s="51"/>
      <c r="D76" s="51"/>
      <c r="E76" s="51"/>
      <c r="F76" s="39"/>
      <c r="G76" s="39"/>
      <c r="H76" s="39"/>
      <c r="I76" s="39"/>
      <c r="J76" s="52"/>
      <c r="K76" s="83" t="s">
        <v>40</v>
      </c>
      <c r="L76" s="53"/>
      <c r="M76" s="43"/>
      <c r="O76" s="45"/>
    </row>
    <row r="77" spans="1:15" s="44" customFormat="1" ht="12.75" customHeight="1" x14ac:dyDescent="0.25">
      <c r="A77" s="38"/>
      <c r="B77" s="50"/>
      <c r="C77" s="51"/>
      <c r="D77" s="51"/>
      <c r="E77" s="51"/>
      <c r="F77" s="51"/>
      <c r="G77" s="51"/>
      <c r="H77" s="51"/>
      <c r="I77" s="51"/>
      <c r="J77" s="43"/>
      <c r="K77" s="48" t="s">
        <v>43</v>
      </c>
      <c r="L77" s="49"/>
      <c r="M77" s="43"/>
      <c r="O77" s="45"/>
    </row>
    <row r="78" spans="1:15" s="44" customFormat="1" ht="12.75" customHeight="1" x14ac:dyDescent="0.25">
      <c r="A78" s="56"/>
      <c r="B78" s="50" t="s">
        <v>46</v>
      </c>
      <c r="C78" s="57"/>
      <c r="D78" s="57"/>
      <c r="E78" s="57"/>
      <c r="F78" s="57"/>
      <c r="G78" s="57"/>
      <c r="H78" s="57"/>
      <c r="I78" s="57"/>
      <c r="J78" s="58"/>
      <c r="K78" s="58"/>
      <c r="L78" s="58"/>
      <c r="M78" s="59"/>
      <c r="O78" s="45"/>
    </row>
    <row r="79" spans="1:15" s="44" customFormat="1" ht="12.75" customHeight="1" x14ac:dyDescent="0.25">
      <c r="A79" s="56"/>
      <c r="B79" s="82" t="s">
        <v>51</v>
      </c>
      <c r="C79" s="60"/>
      <c r="D79" s="60"/>
      <c r="E79" s="60"/>
      <c r="F79" s="61"/>
      <c r="G79" s="81" t="str">
        <f>C9</f>
        <v xml:space="preserve">N 120-Ա 31.10.18թ. </v>
      </c>
      <c r="H79" s="63" t="s">
        <v>50</v>
      </c>
      <c r="I79" s="64"/>
      <c r="J79" s="61"/>
      <c r="K79" s="64"/>
      <c r="L79" s="58"/>
      <c r="M79" s="59"/>
      <c r="O79" s="45"/>
    </row>
    <row r="80" spans="1:15" x14ac:dyDescent="0.3">
      <c r="A80" s="76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8"/>
    </row>
  </sheetData>
  <mergeCells count="4">
    <mergeCell ref="B50:L50"/>
    <mergeCell ref="B51:L51"/>
    <mergeCell ref="B67:M67"/>
    <mergeCell ref="B68:M68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https:/mul-spm.gov.am/tasks/docs/attachment.php?id=99257&amp;fn=AzgJoghov1-491-120-7.xlsx&amp;out=1&amp;token=ff21832f27f63d124432</cp:keywords>
  <cp:lastModifiedBy>Windows User</cp:lastModifiedBy>
  <dcterms:created xsi:type="dcterms:W3CDTF">2019-03-12T16:22:25Z</dcterms:created>
  <dcterms:modified xsi:type="dcterms:W3CDTF">2019-03-12T16:22:25Z</dcterms:modified>
</cp:coreProperties>
</file>