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" sheetId="4" r:id="rId1"/>
  </sheets>
  <calcPr calcId="152511"/>
</workbook>
</file>

<file path=xl/calcChain.xml><?xml version="1.0" encoding="utf-8"?>
<calcChain xmlns="http://schemas.openxmlformats.org/spreadsheetml/2006/main">
  <c r="N11" i="4" l="1"/>
  <c r="L11" i="4"/>
  <c r="K11" i="4"/>
  <c r="L10" i="4"/>
  <c r="K10" i="4"/>
  <c r="N9" i="4"/>
  <c r="L9" i="4"/>
  <c r="K9" i="4"/>
  <c r="L8" i="4"/>
  <c r="K8" i="4"/>
  <c r="N7" i="4"/>
  <c r="L7" i="4"/>
  <c r="K7" i="4"/>
  <c r="K4" i="4"/>
  <c r="L4" i="4"/>
  <c r="K5" i="4"/>
  <c r="L5" i="4"/>
  <c r="K6" i="4"/>
  <c r="L6" i="4"/>
  <c r="N5" i="4"/>
  <c r="G58" i="4" l="1"/>
  <c r="G75" i="4"/>
  <c r="L3" i="4"/>
  <c r="N3" i="4" l="1"/>
  <c r="K3" i="4"/>
</calcChain>
</file>

<file path=xl/sharedStrings.xml><?xml version="1.0" encoding="utf-8"?>
<sst xmlns="http://schemas.openxmlformats.org/spreadsheetml/2006/main" count="99" uniqueCount="60">
  <si>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</si>
  <si>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</si>
  <si>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</si>
  <si>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</si>
  <si>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</si>
  <si>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</si>
  <si>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</si>
  <si>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</si>
  <si>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</si>
  <si>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</si>
  <si>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</si>
  <si>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</si>
  <si>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</si>
  <si>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</si>
  <si>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</si>
  <si>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</si>
  <si>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</si>
  <si>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</si>
  <si>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</si>
  <si>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</si>
  <si>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</si>
  <si>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</si>
  <si>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</si>
  <si>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</si>
  <si>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</si>
  <si>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</si>
  <si>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</si>
  <si>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</si>
  <si>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</si>
  <si>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</si>
  <si>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2001թ.</t>
  </si>
  <si>
    <t>2002թ.</t>
  </si>
  <si>
    <t>1998թ.</t>
  </si>
  <si>
    <t>,  լոտ N (նախընտրած լոտի համարը)</t>
  </si>
  <si>
    <t>35-Ա 13/03/2019թ.</t>
  </si>
  <si>
    <t>ք.Երևան, Էջմիածնի խճուղի 88</t>
  </si>
  <si>
    <t>1999թ.</t>
  </si>
  <si>
    <t>Ա/մ. ՖՈՐԴ EXPLORER (պ/հ.՝ 200 UU 01, ն/հ.՝ 1FМДU34X6XUB13724, թափքը՝ըստ տ/մ տեխ. անձնագրի՝ закрытый)</t>
  </si>
  <si>
    <t xml:space="preserve">     1999թ.</t>
  </si>
  <si>
    <t>Ա/մ. ՆԻՍՍԱՆ ՍՄԲ 86 (պ/հ.՝ 140 UU 01, հենասարքը՝ 00519, թափքը՝ ըստ տ/մ տեխ. անձնագրի՝ бортовая)</t>
  </si>
  <si>
    <t>1989թ.</t>
  </si>
  <si>
    <t xml:space="preserve">Գույնը՝ տեխ.անձնագրում նշված չէ, վիճակը՝ արտադրության կցորդման մեխանիզմը շարքից դուրս եկած, թափքը կոռոզիայի ենթարկված, առկա են բազմաթիվ թերություններ, էլեկտրական մարտկոցը խափանված   </t>
  </si>
  <si>
    <t>Գույնը՝ տեխ.անձնագրում նշված չէ, վիճակը՝ արտադրության կցորդման մեխանիզմը շարքից դուրս եկած, թափքը կոռոզիայի ենթարկված, առկա են բազմաթիվ թերություններ, էլեկտրական մարտկոցը խափանված</t>
  </si>
  <si>
    <t xml:space="preserve">Գույնը՝ տեխ.անձնագրում գույնը նշված չէ, վիճակը՝ հենասարքը կոտրված, շարժիչը և փոխանցման տուփը խափանված, ընթացային դետալների փոխարինման անհրաժեշտություն </t>
  </si>
  <si>
    <t>Ա/մ. ՖՈՐԴ EXPLORER  (պ/հ.՝ 169 UU 01, ն/հ.՝ 1FMZU34X6WUC45046, թափքը՝ սեդան)</t>
  </si>
  <si>
    <t xml:space="preserve">Գույնը՝ սև, վիճակը՝ արտադրության կցորդման մեխանիզմը շարքից դուրս եկած, թափքը կոռոզիայի ենթարկված, առկա են բազմաթիվ թերություններ, էլեկտրական մարտկոցը խափանված             </t>
  </si>
  <si>
    <t xml:space="preserve">     2001թ.</t>
  </si>
  <si>
    <t xml:space="preserve">Գույնը՝ սպիտակ, վիճակը՝ թափքը կոռոզիայի ենթարկված, անվադողերը հնամաշ, էլեկտրական մարտկոցը խափանված, ընթացային դետալների փոխարինման անհրաժեշտություն  </t>
  </si>
  <si>
    <t>Ա/մ. ԲՄՎ 5X  (պ/հ.՝ 001 UU 01, ն/հ.՝ WBAFB31030LG95352, թափքը՝ ունիվերսալ)</t>
  </si>
  <si>
    <t>Գույնը՝ սև մետալիկ, վիճակը՝ վթարված, շարժիչը կոտրված, թափքը շարքից դուրս եկած, անվադողերը անպիտան, էլեկտրական մարտկոցը խափանված</t>
  </si>
  <si>
    <t>Ա/մ. ՖՈՐԴ EXPLORER  (պ/հ.՝ 168 UU 01, ն/հ.՝ 1FMZU34XXWUC45048, թափքը՝ սեդան)</t>
  </si>
  <si>
    <t xml:space="preserve">Գույնը՝ սև, վիճակը՝ արտադրության կցորդման մեխանիզմը շարքից դուրս եկած, թափքը կոռոզիայի ենթարկված, առկա են բազմաթիվ թերություններ, էլեկտրական մարտկոցը խափանված          </t>
  </si>
  <si>
    <t>Ա/մ. ԳԱԶ-2217-5104 (պ/հ.՝ 151 UU 01, ն/հ.՝ XTH22170020049941, թափքը՝ սրահ)</t>
  </si>
  <si>
    <t xml:space="preserve">Գույնը՝ սպիտակ, վիճակը՝ շարժիչը և փոխանցման տուփը խափանված, էլեկտրական մարտկոցը խափանված, անվադողերը հնամաշ </t>
  </si>
  <si>
    <t>Ա/մ. ՎԱԶ-21074 (պ/հ.՝ 173 UU 01, ն/հ.՝ XTA21074021683547, թափքը՝ սեդան)</t>
  </si>
  <si>
    <t xml:space="preserve">     2002թ.</t>
  </si>
  <si>
    <t xml:space="preserve">Գույնը՝ սպիտակ, վիճակը՝ թափքը կոռոզիայի ենթարկված, անվադողերը հնամաշ, էլեկտրական մարտկոցը խափանված, ընթացային դետալների փոխարինման անհրաժեշտություն </t>
  </si>
  <si>
    <t>Գնահատված արժեքը 14.12.2018թ դրությամբ  /դրամ/</t>
  </si>
  <si>
    <t>Ա/մ. ՎԱԶ-2106  (պ/հ.՝ 153 UU 01, ն/հ.՝ XTA21060014351053, թափքը՝ սեդան)</t>
  </si>
  <si>
    <t>Ա/մ. ՖՈՐԴ EXPLORER (պ/հ.՝ 105 UU 01, ն/հ.՝ 1FМДU34X3XUC02165)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</si>
</sst>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1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2" fillId="0" borderId="6" xfId="0" applyFont="1" applyBorder="1" applyAlignment="1"/>
    <xf numFmtId="0" fontId="12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4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26669</xdr:rowOff>
    </xdr:from>
    <xdr:to>
      <xdr:col>11</xdr:col>
      <xdr:colOff>395655</xdr:colOff>
      <xdr:row>0</xdr:row>
      <xdr:rowOff>1487365</xdr:rowOff>
    </xdr:to>
    <xdr:sp macro="" textlink="">
      <xdr:nvSpPr>
        <xdr:cNvPr id="2" name="TextBox 1"/>
        <xdr:cNvSpPr txBox="1"/>
      </xdr:nvSpPr>
      <xdr:spPr>
        <a:xfrm>
          <a:off x="43295" y="26669"/>
          <a:ext cx="6023398" cy="1460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ԱՊՐԻԼԻ 1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 ԺԱՄԸ՝ 1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4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մարտի 13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35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պետական պահպանության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ծառայությանն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ամրացված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36195</xdr:colOff>
      <xdr:row>11</xdr:row>
      <xdr:rowOff>117229</xdr:rowOff>
    </xdr:from>
    <xdr:to>
      <xdr:col>11</xdr:col>
      <xdr:colOff>402982</xdr:colOff>
      <xdr:row>42</xdr:row>
      <xdr:rowOff>3326423</xdr:rowOff>
    </xdr:to>
    <xdr:sp macro="" textlink="">
      <xdr:nvSpPr>
        <xdr:cNvPr id="3" name="TextBox 2"/>
        <xdr:cNvSpPr txBox="1"/>
      </xdr:nvSpPr>
      <xdr:spPr>
        <a:xfrm>
          <a:off x="36195" y="8667748"/>
          <a:ext cx="6426152" cy="104481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ք.Երևան Էջմիածնի խճուղի 88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հասցեում, լրացուցիչ տեղեկատվություն ստանալու համար զանգահարել 010-56-29-44 հեռախոսահամարով, յուրաքանչյուր աշխատանքային օր՝ ժամը 10:00-18:00-ն: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***Համաձայն Պետական գույքի կառավարման կոմիտեի նախագահի 2019թ. մարտի 13-ի թիվ 35-Ա 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Հայաստանի Հանրապետության ֆինանսների նախարարության գանձապետական թիվ 1 բաժանմունք՝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8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80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56784</xdr:colOff>
      <xdr:row>43</xdr:row>
      <xdr:rowOff>128992</xdr:rowOff>
    </xdr:from>
    <xdr:to>
      <xdr:col>11</xdr:col>
      <xdr:colOff>262854</xdr:colOff>
      <xdr:row>43</xdr:row>
      <xdr:rowOff>393142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56784" y="19252261"/>
          <a:ext cx="6265435" cy="264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55</xdr:row>
      <xdr:rowOff>130968</xdr:rowOff>
    </xdr:from>
    <xdr:to>
      <xdr:col>11</xdr:col>
      <xdr:colOff>123825</xdr:colOff>
      <xdr:row>58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72</xdr:row>
      <xdr:rowOff>76200</xdr:rowOff>
    </xdr:from>
    <xdr:to>
      <xdr:col>11</xdr:col>
      <xdr:colOff>123825</xdr:colOff>
      <xdr:row>75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72</xdr:row>
      <xdr:rowOff>76200</xdr:rowOff>
    </xdr:from>
    <xdr:to>
      <xdr:col>11</xdr:col>
      <xdr:colOff>123825</xdr:colOff>
      <xdr:row>75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72</xdr:row>
      <xdr:rowOff>76200</xdr:rowOff>
    </xdr:from>
    <xdr:to>
      <xdr:col>11</xdr:col>
      <xdr:colOff>123825</xdr:colOff>
      <xdr:row>75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showGridLines="0" tabSelected="1" zoomScale="130" zoomScaleNormal="130" workbookViewId="0">
      <selection activeCell="G3" sqref="G3"/>
    </sheetView>
  </sheetViews>
  <sheetFormatPr defaultRowHeight="16.5" x14ac:dyDescent="0.3"/>
  <cols>
    <col min="1" max="1" width="3" style="4" customWidth="1"/>
    <col min="2" max="2" width="3.85546875" style="4" customWidth="1"/>
    <col min="3" max="3" width="7.42578125" style="4" customWidth="1"/>
    <col min="4" max="4" width="16.5703125" style="4" customWidth="1"/>
    <col min="5" max="5" width="5" style="4" customWidth="1"/>
    <col min="6" max="6" width="7.140625" style="4" customWidth="1"/>
    <col min="7" max="7" width="21.42578125" style="4" customWidth="1"/>
    <col min="8" max="8" width="6.85546875" style="4" customWidth="1"/>
    <col min="9" max="9" width="7" style="4" customWidth="1"/>
    <col min="10" max="11" width="6.28515625" style="4" customWidth="1"/>
    <col min="12" max="12" width="6.5703125" style="4" customWidth="1"/>
    <col min="13" max="13" width="7.5703125" style="4" customWidth="1"/>
    <col min="14" max="14" width="9.140625" style="4" hidden="1" customWidth="1"/>
    <col min="15" max="16384" width="9.140625" style="4"/>
  </cols>
  <sheetData>
    <row r="1" spans="1:20" ht="123.75" customHeight="1" x14ac:dyDescent="0.3"/>
    <row r="2" spans="1:20" s="1" customFormat="1" ht="78.75" customHeight="1" x14ac:dyDescent="0.25">
      <c r="A2" s="8" t="s">
        <v>0</v>
      </c>
      <c r="B2" s="11" t="s">
        <v>5</v>
      </c>
      <c r="C2" s="11" t="s">
        <v>10</v>
      </c>
      <c r="D2" s="8" t="s">
        <v>1</v>
      </c>
      <c r="E2" s="8" t="s">
        <v>8</v>
      </c>
      <c r="F2" s="8" t="s">
        <v>7</v>
      </c>
      <c r="G2" s="8" t="s">
        <v>4</v>
      </c>
      <c r="H2" s="11" t="s">
        <v>9</v>
      </c>
      <c r="I2" s="8" t="s">
        <v>57</v>
      </c>
      <c r="J2" s="8" t="s">
        <v>2</v>
      </c>
      <c r="K2" s="9" t="s">
        <v>3</v>
      </c>
      <c r="L2" s="9" t="s">
        <v>6</v>
      </c>
      <c r="N2" s="5">
        <v>0.8</v>
      </c>
    </row>
    <row r="3" spans="1:20" s="3" customFormat="1" ht="66.75" customHeight="1" x14ac:dyDescent="0.25">
      <c r="A3" s="2">
        <v>1</v>
      </c>
      <c r="B3" s="2">
        <v>1</v>
      </c>
      <c r="C3" s="67" t="s">
        <v>34</v>
      </c>
      <c r="D3" s="69" t="s">
        <v>59</v>
      </c>
      <c r="E3" s="70" t="s">
        <v>36</v>
      </c>
      <c r="F3" s="68" t="s">
        <v>35</v>
      </c>
      <c r="G3" s="71" t="s">
        <v>41</v>
      </c>
      <c r="H3" s="10">
        <v>14400</v>
      </c>
      <c r="I3" s="10">
        <v>450000</v>
      </c>
      <c r="J3" s="10">
        <v>450000</v>
      </c>
      <c r="K3" s="10">
        <f t="shared" ref="K3" si="0">ROUNDUP(J3*0.05,0)</f>
        <v>22500</v>
      </c>
      <c r="L3" s="10">
        <f>IF(J3&lt;=10000,250,IF(J3&lt;=20000,300,IF(J3&lt;=30000,350,IF(J3&lt;=40000,400,IF(J3&lt;50000,450,IF(J3=50000,500,IF(J3&lt;=60000,600,IF(J3&lt;=70000,700,IF(J3&lt;=80000,800,IF(J3&lt;=90000,900,IF(J3&lt;=100000,1000,IF(J3&lt;=120000,1200,IF(J3&lt;=140000,1400,IF(J3&lt;=160000,1600,IF(J3&lt;=180000,1800,IF(J3&lt;=200000,2000,IF(J3&lt;=220000,2200,IF(J3&lt;=240000,2400,IF(J3&lt;=260000,2600,IF(J3&lt;=280000,2800,IF(J3&lt;=300000,3000,IF(J3&lt;=320000,3200,IF(J3&lt;=340000,3400,IF(J3&lt;=360000,3600,IF(J3&lt;=380000,3800,IF(J3&lt;=400000,4000,IF(J3&lt;=420000,4200,IF(J3&lt;=440000,4400,IF(J3&lt;=460000,4600,IF(J3&lt;=480000,4800,IF(J3&lt;=500000,5000,IF(J3&lt;=600000,5200,IF(J3&lt;=700000,5400,IF(J3&lt;=800000,5600,IF(J3&lt;=900000,5800,6000)))))))))))))))))))))))))))))))))))</f>
        <v>4600</v>
      </c>
      <c r="N3" s="6">
        <f>ROUNDUP(J3*0.8,0)</f>
        <v>360000</v>
      </c>
      <c r="P3" s="72"/>
      <c r="Q3" s="72"/>
      <c r="R3" s="72"/>
      <c r="S3" s="66"/>
      <c r="T3" s="66"/>
    </row>
    <row r="4" spans="1:20" s="3" customFormat="1" ht="60" customHeight="1" x14ac:dyDescent="0.25">
      <c r="A4" s="2">
        <v>2</v>
      </c>
      <c r="B4" s="2">
        <v>2</v>
      </c>
      <c r="C4" s="67" t="s">
        <v>34</v>
      </c>
      <c r="D4" s="69" t="s">
        <v>37</v>
      </c>
      <c r="E4" s="70" t="s">
        <v>38</v>
      </c>
      <c r="F4" s="68" t="s">
        <v>35</v>
      </c>
      <c r="G4" s="71" t="s">
        <v>42</v>
      </c>
      <c r="H4" s="10">
        <v>14400</v>
      </c>
      <c r="I4" s="10">
        <v>450000</v>
      </c>
      <c r="J4" s="10">
        <v>450000</v>
      </c>
      <c r="K4" s="10">
        <f t="shared" ref="K4:K7" si="1">ROUNDUP(J4*0.05,0)</f>
        <v>22500</v>
      </c>
      <c r="L4" s="10">
        <f t="shared" ref="L4:L6" si="2">IF(J4&lt;=10000,250,IF(J4&lt;=20000,300,IF(J4&lt;=30000,350,IF(J4&lt;=40000,400,IF(J4&lt;50000,450,IF(J4=50000,500,IF(J4&lt;=60000,600,IF(J4&lt;=70000,700,IF(J4&lt;=80000,800,IF(J4&lt;=90000,900,IF(J4&lt;=100000,1000,IF(J4&lt;=120000,1200,IF(J4&lt;=140000,1400,IF(J4&lt;=160000,1600,IF(J4&lt;=180000,1800,IF(J4&lt;=200000,2000,IF(J4&lt;=220000,2200,IF(J4&lt;=240000,2400,IF(J4&lt;=260000,2600,IF(J4&lt;=280000,2800,IF(J4&lt;=300000,3000,IF(J4&lt;=320000,3200,IF(J4&lt;=340000,3400,IF(J4&lt;=360000,3600,IF(J4&lt;=380000,3800,IF(J4&lt;=400000,4000,IF(J4&lt;=420000,4200,IF(J4&lt;=440000,4400,IF(J4&lt;=460000,4600,IF(J4&lt;=480000,4800,IF(J4&lt;=500000,5000,IF(J4&lt;=600000,5200,IF(J4&lt;=700000,5400,IF(J4&lt;=800000,5600,IF(J4&lt;=900000,5800,6000)))))))))))))))))))))))))))))))))))</f>
        <v>4600</v>
      </c>
      <c r="N4" s="65"/>
      <c r="P4" s="72"/>
      <c r="Q4" s="72"/>
      <c r="R4" s="72"/>
      <c r="S4" s="66"/>
      <c r="T4" s="66"/>
    </row>
    <row r="5" spans="1:20" s="3" customFormat="1" ht="48.75" customHeight="1" x14ac:dyDescent="0.25">
      <c r="A5" s="2">
        <v>3</v>
      </c>
      <c r="B5" s="2">
        <v>3</v>
      </c>
      <c r="C5" s="67" t="s">
        <v>34</v>
      </c>
      <c r="D5" s="69" t="s">
        <v>39</v>
      </c>
      <c r="E5" s="70" t="s">
        <v>40</v>
      </c>
      <c r="F5" s="68" t="s">
        <v>35</v>
      </c>
      <c r="G5" s="71" t="s">
        <v>43</v>
      </c>
      <c r="H5" s="10">
        <v>14400</v>
      </c>
      <c r="I5" s="10">
        <v>250000</v>
      </c>
      <c r="J5" s="10">
        <v>250000</v>
      </c>
      <c r="K5" s="10">
        <f t="shared" si="1"/>
        <v>12500</v>
      </c>
      <c r="L5" s="10">
        <f t="shared" si="2"/>
        <v>2600</v>
      </c>
      <c r="N5" s="6">
        <f>ROUNDUP(J5*0.8,0)</f>
        <v>200000</v>
      </c>
    </row>
    <row r="6" spans="1:20" s="3" customFormat="1" ht="48.75" customHeight="1" x14ac:dyDescent="0.25">
      <c r="A6" s="2">
        <v>4</v>
      </c>
      <c r="B6" s="2">
        <v>4</v>
      </c>
      <c r="C6" s="67" t="s">
        <v>34</v>
      </c>
      <c r="D6" s="69" t="s">
        <v>44</v>
      </c>
      <c r="E6" s="70" t="s">
        <v>32</v>
      </c>
      <c r="F6" s="68" t="s">
        <v>35</v>
      </c>
      <c r="G6" s="71" t="s">
        <v>45</v>
      </c>
      <c r="H6" s="10">
        <v>14400</v>
      </c>
      <c r="I6" s="10">
        <v>450000</v>
      </c>
      <c r="J6" s="10">
        <v>450000</v>
      </c>
      <c r="K6" s="10">
        <f t="shared" si="1"/>
        <v>22500</v>
      </c>
      <c r="L6" s="10">
        <f t="shared" si="2"/>
        <v>4600</v>
      </c>
      <c r="N6" s="65"/>
    </row>
    <row r="7" spans="1:20" s="3" customFormat="1" ht="48.75" customHeight="1" x14ac:dyDescent="0.25">
      <c r="A7" s="2">
        <v>5</v>
      </c>
      <c r="B7" s="2">
        <v>5</v>
      </c>
      <c r="C7" s="67" t="s">
        <v>34</v>
      </c>
      <c r="D7" s="69" t="s">
        <v>58</v>
      </c>
      <c r="E7" s="70" t="s">
        <v>46</v>
      </c>
      <c r="F7" s="68" t="s">
        <v>35</v>
      </c>
      <c r="G7" s="71" t="s">
        <v>47</v>
      </c>
      <c r="H7" s="10">
        <v>14400</v>
      </c>
      <c r="I7" s="10">
        <v>280000</v>
      </c>
      <c r="J7" s="10">
        <v>280000</v>
      </c>
      <c r="K7" s="10">
        <f t="shared" si="1"/>
        <v>14000</v>
      </c>
      <c r="L7" s="10">
        <f>IF(J7&lt;=10000,250,IF(J7&lt;=20000,300,IF(J7&lt;=30000,350,IF(J7&lt;=40000,400,IF(J7&lt;50000,450,IF(J7=50000,500,IF(J7&lt;=60000,600,IF(J7&lt;=70000,700,IF(J7&lt;=80000,800,IF(J7&lt;=90000,900,IF(J7&lt;=100000,1000,IF(J7&lt;=120000,1200,IF(J7&lt;=140000,1400,IF(J7&lt;=160000,1600,IF(J7&lt;=180000,1800,IF(J7&lt;=200000,2000,IF(J7&lt;=220000,2200,IF(J7&lt;=240000,2400,IF(J7&lt;=260000,2600,IF(J7&lt;=280000,2800,IF(J7&lt;=300000,3000,IF(J7&lt;=320000,3200,IF(J7&lt;=340000,3400,IF(J7&lt;=360000,3600,IF(J7&lt;=380000,3800,IF(J7&lt;=400000,4000,IF(J7&lt;=420000,4200,IF(J7&lt;=440000,4400,IF(J7&lt;=460000,4600,IF(J7&lt;=480000,4800,IF(J7&lt;=500000,5000,IF(J7&lt;=600000,5200,IF(J7&lt;=700000,5400,IF(J7&lt;=800000,5600,IF(J7&lt;=900000,5800,6000)))))))))))))))))))))))))))))))))))</f>
        <v>2800</v>
      </c>
      <c r="N7" s="6">
        <f>ROUNDUP(J7*0.8,0)</f>
        <v>224000</v>
      </c>
    </row>
    <row r="8" spans="1:20" s="3" customFormat="1" ht="48.75" customHeight="1" x14ac:dyDescent="0.25">
      <c r="A8" s="2">
        <v>6</v>
      </c>
      <c r="B8" s="2">
        <v>6</v>
      </c>
      <c r="C8" s="67" t="s">
        <v>34</v>
      </c>
      <c r="D8" s="69" t="s">
        <v>48</v>
      </c>
      <c r="E8" s="70" t="s">
        <v>30</v>
      </c>
      <c r="F8" s="68" t="s">
        <v>35</v>
      </c>
      <c r="G8" s="71" t="s">
        <v>49</v>
      </c>
      <c r="H8" s="10">
        <v>14400</v>
      </c>
      <c r="I8" s="10">
        <v>250000</v>
      </c>
      <c r="J8" s="10">
        <v>250000</v>
      </c>
      <c r="K8" s="10">
        <f t="shared" ref="K8:K11" si="3">ROUNDUP(J8*0.05,0)</f>
        <v>12500</v>
      </c>
      <c r="L8" s="10">
        <f t="shared" ref="L8:L10" si="4">IF(J8&lt;=10000,250,IF(J8&lt;=20000,300,IF(J8&lt;=30000,350,IF(J8&lt;=40000,400,IF(J8&lt;50000,450,IF(J8=50000,500,IF(J8&lt;=60000,600,IF(J8&lt;=70000,700,IF(J8&lt;=80000,800,IF(J8&lt;=90000,900,IF(J8&lt;=100000,1000,IF(J8&lt;=120000,1200,IF(J8&lt;=140000,1400,IF(J8&lt;=160000,1600,IF(J8&lt;=180000,1800,IF(J8&lt;=200000,2000,IF(J8&lt;=220000,2200,IF(J8&lt;=240000,2400,IF(J8&lt;=260000,2600,IF(J8&lt;=280000,2800,IF(J8&lt;=300000,3000,IF(J8&lt;=320000,3200,IF(J8&lt;=340000,3400,IF(J8&lt;=360000,3600,IF(J8&lt;=380000,3800,IF(J8&lt;=400000,4000,IF(J8&lt;=420000,4200,IF(J8&lt;=440000,4400,IF(J8&lt;=460000,4600,IF(J8&lt;=480000,4800,IF(J8&lt;=500000,5000,IF(J8&lt;=600000,5200,IF(J8&lt;=700000,5400,IF(J8&lt;=800000,5600,IF(J8&lt;=900000,5800,6000)))))))))))))))))))))))))))))))))))</f>
        <v>2600</v>
      </c>
      <c r="N8" s="65"/>
    </row>
    <row r="9" spans="1:20" s="3" customFormat="1" ht="48.75" customHeight="1" x14ac:dyDescent="0.25">
      <c r="A9" s="2">
        <v>7</v>
      </c>
      <c r="B9" s="2">
        <v>7</v>
      </c>
      <c r="C9" s="67" t="s">
        <v>34</v>
      </c>
      <c r="D9" s="69" t="s">
        <v>50</v>
      </c>
      <c r="E9" s="70" t="s">
        <v>32</v>
      </c>
      <c r="F9" s="68" t="s">
        <v>35</v>
      </c>
      <c r="G9" s="71" t="s">
        <v>51</v>
      </c>
      <c r="H9" s="10">
        <v>14400</v>
      </c>
      <c r="I9" s="10">
        <v>400000</v>
      </c>
      <c r="J9" s="10">
        <v>400000</v>
      </c>
      <c r="K9" s="10">
        <f t="shared" si="3"/>
        <v>20000</v>
      </c>
      <c r="L9" s="10">
        <f t="shared" si="4"/>
        <v>4000</v>
      </c>
      <c r="N9" s="6">
        <f>ROUNDUP(J9*0.8,0)</f>
        <v>320000</v>
      </c>
    </row>
    <row r="10" spans="1:20" s="3" customFormat="1" ht="48.75" customHeight="1" x14ac:dyDescent="0.25">
      <c r="A10" s="2">
        <v>8</v>
      </c>
      <c r="B10" s="2">
        <v>8</v>
      </c>
      <c r="C10" s="67" t="s">
        <v>34</v>
      </c>
      <c r="D10" s="69" t="s">
        <v>52</v>
      </c>
      <c r="E10" s="70" t="s">
        <v>31</v>
      </c>
      <c r="F10" s="68" t="s">
        <v>35</v>
      </c>
      <c r="G10" s="71" t="s">
        <v>53</v>
      </c>
      <c r="H10" s="10">
        <v>14400</v>
      </c>
      <c r="I10" s="10">
        <v>350000</v>
      </c>
      <c r="J10" s="10">
        <v>350000</v>
      </c>
      <c r="K10" s="10">
        <f t="shared" si="3"/>
        <v>17500</v>
      </c>
      <c r="L10" s="10">
        <f t="shared" si="4"/>
        <v>3600</v>
      </c>
      <c r="N10" s="65"/>
    </row>
    <row r="11" spans="1:20" s="3" customFormat="1" ht="48.75" customHeight="1" x14ac:dyDescent="0.25">
      <c r="A11" s="2">
        <v>9</v>
      </c>
      <c r="B11" s="2">
        <v>9</v>
      </c>
      <c r="C11" s="67" t="s">
        <v>34</v>
      </c>
      <c r="D11" s="69" t="s">
        <v>54</v>
      </c>
      <c r="E11" s="70" t="s">
        <v>55</v>
      </c>
      <c r="F11" s="68" t="s">
        <v>35</v>
      </c>
      <c r="G11" s="71" t="s">
        <v>56</v>
      </c>
      <c r="H11" s="10">
        <v>14400</v>
      </c>
      <c r="I11" s="10">
        <v>320000</v>
      </c>
      <c r="J11" s="10">
        <v>320000</v>
      </c>
      <c r="K11" s="10">
        <f t="shared" si="3"/>
        <v>16000</v>
      </c>
      <c r="L11" s="10">
        <f>IF(J11&lt;=10000,250,IF(J11&lt;=20000,300,IF(J11&lt;=30000,350,IF(J11&lt;=40000,400,IF(J11&lt;50000,450,IF(J11=50000,500,IF(J11&lt;=60000,600,IF(J11&lt;=70000,700,IF(J11&lt;=80000,800,IF(J11&lt;=90000,900,IF(J11&lt;=100000,1000,IF(J11&lt;=120000,1200,IF(J11&lt;=140000,1400,IF(J11&lt;=160000,1600,IF(J11&lt;=180000,1800,IF(J11&lt;=200000,2000,IF(J11&lt;=220000,2200,IF(J11&lt;=240000,2400,IF(J11&lt;=260000,2600,IF(J11&lt;=280000,2800,IF(J11&lt;=300000,3000,IF(J11&lt;=320000,3200,IF(J11&lt;=340000,3400,IF(J11&lt;=360000,3600,IF(J11&lt;=380000,3800,IF(J11&lt;=400000,4000,IF(J11&lt;=420000,4200,IF(J11&lt;=440000,4400,IF(J11&lt;=460000,4600,IF(J11&lt;=480000,4800,IF(J11&lt;=500000,5000,IF(J11&lt;=600000,5200,IF(J11&lt;=700000,5400,IF(J11&lt;=800000,5600,IF(J11&lt;=900000,5800,6000)))))))))))))))))))))))))))))))))))</f>
        <v>3200</v>
      </c>
      <c r="N11" s="6">
        <f>ROUNDUP(J11*0.8,0)</f>
        <v>256000</v>
      </c>
    </row>
    <row r="15" spans="1:20" x14ac:dyDescent="0.3">
      <c r="J15" s="7"/>
    </row>
    <row r="42" spans="1:14" ht="68.25" customHeight="1" x14ac:dyDescent="0.3"/>
    <row r="43" spans="1:14" ht="262.5" customHeight="1" x14ac:dyDescent="0.3"/>
    <row r="44" spans="1:14" ht="80.25" customHeight="1" x14ac:dyDescent="0.3">
      <c r="A44" s="19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4" s="20" customFormat="1" x14ac:dyDescent="0.3">
      <c r="B45" s="29" t="s">
        <v>28</v>
      </c>
    </row>
    <row r="46" spans="1:14" s="44" customFormat="1" ht="12.75" customHeight="1" x14ac:dyDescent="0.3">
      <c r="A46" s="42"/>
      <c r="B46" s="75" t="s">
        <v>13</v>
      </c>
      <c r="C46" s="75"/>
      <c r="D46" s="75"/>
      <c r="E46" s="75"/>
      <c r="F46" s="75"/>
      <c r="G46" s="75"/>
      <c r="H46" s="75"/>
      <c r="I46" s="75"/>
      <c r="J46" s="75"/>
      <c r="K46" s="75"/>
      <c r="L46" s="43"/>
      <c r="N46" s="45"/>
    </row>
    <row r="47" spans="1:14" s="44" customFormat="1" ht="12.75" customHeight="1" x14ac:dyDescent="0.3">
      <c r="A47" s="46"/>
      <c r="B47" s="76" t="s">
        <v>14</v>
      </c>
      <c r="C47" s="76"/>
      <c r="D47" s="76"/>
      <c r="E47" s="76"/>
      <c r="F47" s="76"/>
      <c r="G47" s="76"/>
      <c r="H47" s="76"/>
      <c r="I47" s="76"/>
      <c r="J47" s="76"/>
      <c r="K47" s="76"/>
      <c r="L47" s="47"/>
      <c r="N47" s="45"/>
    </row>
    <row r="48" spans="1:14" s="44" customFormat="1" ht="12.75" customHeight="1" x14ac:dyDescent="0.3">
      <c r="A48" s="46"/>
      <c r="B48" s="48" t="s">
        <v>15</v>
      </c>
      <c r="C48" s="48"/>
      <c r="D48" s="48"/>
      <c r="E48" s="48"/>
      <c r="F48" s="48"/>
      <c r="G48" s="48"/>
      <c r="H48" s="48"/>
      <c r="I48" s="48"/>
      <c r="J48" s="48"/>
      <c r="K48" s="48"/>
      <c r="L48" s="47"/>
      <c r="N48" s="45"/>
    </row>
    <row r="49" spans="1:15" s="44" customFormat="1" ht="12.75" customHeight="1" x14ac:dyDescent="0.3">
      <c r="A49" s="46"/>
      <c r="B49" s="49" t="s">
        <v>16</v>
      </c>
      <c r="C49" s="49"/>
      <c r="D49" s="49"/>
      <c r="E49" s="48"/>
      <c r="F49" s="48"/>
      <c r="G49" s="48"/>
      <c r="H49" s="48"/>
      <c r="I49" s="48"/>
      <c r="J49" s="48"/>
      <c r="K49" s="48"/>
      <c r="L49" s="47"/>
      <c r="N49" s="45"/>
    </row>
    <row r="50" spans="1:15" s="44" customFormat="1" ht="12.75" customHeight="1" x14ac:dyDescent="0.3">
      <c r="A50" s="46"/>
      <c r="B50" s="49" t="s">
        <v>17</v>
      </c>
      <c r="C50" s="49"/>
      <c r="D50" s="49"/>
      <c r="E50" s="48"/>
      <c r="F50" s="48"/>
      <c r="G50" s="48"/>
      <c r="H50" s="48" t="s">
        <v>18</v>
      </c>
      <c r="I50" s="48"/>
      <c r="J50" s="48" t="s">
        <v>19</v>
      </c>
      <c r="K50" s="48"/>
      <c r="L50" s="47"/>
      <c r="N50" s="45"/>
    </row>
    <row r="51" spans="1:15" s="44" customFormat="1" ht="12.75" customHeight="1" x14ac:dyDescent="0.3">
      <c r="A51" s="46"/>
      <c r="B51" s="50" t="s">
        <v>24</v>
      </c>
      <c r="C51" s="50"/>
      <c r="D51" s="50"/>
      <c r="E51" s="50"/>
      <c r="F51" s="50"/>
      <c r="G51" s="51">
        <v>99999</v>
      </c>
      <c r="H51" s="52">
        <v>9999999</v>
      </c>
      <c r="I51" s="53">
        <v>9999</v>
      </c>
      <c r="J51" s="81" t="s">
        <v>20</v>
      </c>
      <c r="K51" s="82"/>
      <c r="L51" s="47"/>
      <c r="N51" s="45"/>
    </row>
    <row r="52" spans="1:15" s="44" customFormat="1" ht="12.75" customHeight="1" x14ac:dyDescent="0.3">
      <c r="A52" s="46"/>
      <c r="B52" s="50" t="s">
        <v>25</v>
      </c>
      <c r="C52" s="50"/>
      <c r="D52" s="50"/>
      <c r="E52" s="50"/>
      <c r="F52" s="50"/>
      <c r="G52" s="54"/>
      <c r="H52" s="54" t="s">
        <v>21</v>
      </c>
      <c r="I52" s="54"/>
      <c r="J52" s="83" t="s">
        <v>22</v>
      </c>
      <c r="K52" s="84"/>
      <c r="L52" s="47"/>
      <c r="N52" s="45"/>
    </row>
    <row r="53" spans="1:15" s="13" customFormat="1" ht="12.75" customHeight="1" x14ac:dyDescent="0.25">
      <c r="A53" s="22"/>
      <c r="B53" s="37" t="s">
        <v>23</v>
      </c>
      <c r="C53" s="37"/>
      <c r="D53" s="37"/>
      <c r="E53" s="37"/>
      <c r="F53" s="37"/>
      <c r="G53" s="25">
        <v>90001</v>
      </c>
      <c r="H53" s="77">
        <v>8005711</v>
      </c>
      <c r="I53" s="78"/>
      <c r="J53" s="85"/>
      <c r="K53" s="86"/>
      <c r="L53" s="31"/>
      <c r="N53" s="24"/>
    </row>
    <row r="54" spans="1:15" s="13" customFormat="1" ht="12.75" customHeight="1" x14ac:dyDescent="0.25">
      <c r="A54" s="22"/>
      <c r="B54" s="27" t="s">
        <v>24</v>
      </c>
      <c r="C54" s="27"/>
      <c r="D54" s="27"/>
      <c r="E54" s="27"/>
      <c r="F54" s="27"/>
      <c r="G54" s="30"/>
      <c r="H54" s="27"/>
      <c r="I54" s="27"/>
      <c r="J54" s="87"/>
      <c r="K54" s="88"/>
      <c r="L54" s="31"/>
      <c r="N54" s="24"/>
    </row>
    <row r="55" spans="1:15" s="13" customFormat="1" ht="12.75" customHeight="1" x14ac:dyDescent="0.25">
      <c r="A55" s="22"/>
      <c r="B55" s="32" t="s">
        <v>26</v>
      </c>
      <c r="C55" s="16"/>
      <c r="D55" s="16"/>
      <c r="E55" s="16"/>
      <c r="F55" s="37"/>
      <c r="G55" s="37"/>
      <c r="H55" s="37"/>
      <c r="I55" s="38"/>
      <c r="J55" s="89" t="s">
        <v>20</v>
      </c>
      <c r="K55" s="90"/>
      <c r="L55" s="31"/>
      <c r="N55" s="24"/>
    </row>
    <row r="56" spans="1:15" s="44" customFormat="1" ht="12.75" customHeight="1" x14ac:dyDescent="0.3">
      <c r="A56" s="46"/>
      <c r="B56" s="50"/>
      <c r="C56" s="48"/>
      <c r="D56" s="48"/>
      <c r="E56" s="48"/>
      <c r="F56" s="48"/>
      <c r="G56" s="48"/>
      <c r="H56" s="48"/>
      <c r="I56" s="47"/>
      <c r="J56" s="79" t="s">
        <v>22</v>
      </c>
      <c r="K56" s="80"/>
      <c r="L56" s="48"/>
      <c r="M56" s="63"/>
      <c r="N56" s="45"/>
    </row>
    <row r="57" spans="1:15" s="13" customFormat="1" ht="12.75" customHeight="1" x14ac:dyDescent="0.25">
      <c r="A57" s="23"/>
      <c r="B57" s="32" t="s">
        <v>11</v>
      </c>
      <c r="C57" s="39"/>
      <c r="D57" s="39"/>
      <c r="E57" s="39"/>
      <c r="F57" s="39"/>
      <c r="G57" s="39"/>
      <c r="H57" s="39"/>
      <c r="I57" s="18"/>
      <c r="J57" s="18"/>
      <c r="K57" s="18"/>
      <c r="L57" s="18"/>
      <c r="M57" s="64"/>
      <c r="N57" s="24"/>
    </row>
    <row r="58" spans="1:15" s="13" customFormat="1" ht="12.75" customHeight="1" x14ac:dyDescent="0.25">
      <c r="A58" s="23"/>
      <c r="B58" s="14" t="s">
        <v>27</v>
      </c>
      <c r="C58" s="14"/>
      <c r="D58" s="14"/>
      <c r="E58" s="14"/>
      <c r="F58" s="12"/>
      <c r="G58" s="15" t="str">
        <f>C3</f>
        <v>35-Ա 13/03/2019թ.</v>
      </c>
      <c r="H58" s="49" t="s">
        <v>33</v>
      </c>
      <c r="I58" s="26"/>
      <c r="J58" s="12"/>
      <c r="K58" s="26"/>
      <c r="L58" s="18"/>
      <c r="M58" s="23"/>
      <c r="O58" s="61"/>
    </row>
    <row r="59" spans="1:15" s="13" customFormat="1" ht="9.75" customHeight="1" x14ac:dyDescent="0.25">
      <c r="A59" s="56"/>
      <c r="B59" s="57"/>
      <c r="C59" s="57"/>
      <c r="D59" s="57"/>
      <c r="E59" s="57"/>
      <c r="F59" s="57"/>
      <c r="G59" s="57"/>
      <c r="H59" s="57"/>
      <c r="I59" s="58"/>
      <c r="J59" s="57"/>
      <c r="K59" s="57"/>
      <c r="L59" s="57"/>
      <c r="M59" s="23"/>
      <c r="O59" s="61"/>
    </row>
    <row r="60" spans="1:15" s="17" customFormat="1" ht="5.25" customHeight="1" x14ac:dyDescent="0.25">
      <c r="A60" s="5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60"/>
      <c r="M60" s="60"/>
      <c r="O60" s="28"/>
    </row>
    <row r="61" spans="1:15" s="20" customFormat="1" x14ac:dyDescent="0.3"/>
    <row r="62" spans="1:15" s="20" customFormat="1" x14ac:dyDescent="0.3">
      <c r="B62" s="29" t="s">
        <v>29</v>
      </c>
    </row>
    <row r="63" spans="1:15" s="13" customFormat="1" ht="12.75" customHeight="1" x14ac:dyDescent="0.25">
      <c r="A63" s="55"/>
      <c r="B63" s="73" t="s">
        <v>13</v>
      </c>
      <c r="C63" s="73"/>
      <c r="D63" s="73"/>
      <c r="E63" s="73"/>
      <c r="F63" s="73"/>
      <c r="G63" s="73"/>
      <c r="H63" s="73"/>
      <c r="I63" s="73"/>
      <c r="J63" s="73"/>
      <c r="K63" s="73"/>
      <c r="L63" s="38"/>
      <c r="N63" s="24"/>
    </row>
    <row r="64" spans="1:15" s="13" customFormat="1" ht="12.75" customHeight="1" x14ac:dyDescent="0.25">
      <c r="A64" s="22"/>
      <c r="B64" s="74" t="s">
        <v>14</v>
      </c>
      <c r="C64" s="74"/>
      <c r="D64" s="74"/>
      <c r="E64" s="74"/>
      <c r="F64" s="74"/>
      <c r="G64" s="74"/>
      <c r="H64" s="74"/>
      <c r="I64" s="74"/>
      <c r="J64" s="74"/>
      <c r="K64" s="74"/>
      <c r="L64" s="31"/>
      <c r="N64" s="24"/>
    </row>
    <row r="65" spans="1:15" s="13" customFormat="1" ht="12.75" customHeight="1" x14ac:dyDescent="0.25">
      <c r="A65" s="22"/>
      <c r="B65" s="16" t="s">
        <v>15</v>
      </c>
      <c r="C65" s="16"/>
      <c r="D65" s="16"/>
      <c r="E65" s="16"/>
      <c r="F65" s="16"/>
      <c r="G65" s="16"/>
      <c r="H65" s="16"/>
      <c r="I65" s="16"/>
      <c r="J65" s="16"/>
      <c r="K65" s="16"/>
      <c r="L65" s="31"/>
      <c r="N65" s="24"/>
    </row>
    <row r="66" spans="1:15" s="13" customFormat="1" ht="12.75" customHeight="1" x14ac:dyDescent="0.25">
      <c r="A66" s="22"/>
      <c r="B66" s="21" t="s">
        <v>16</v>
      </c>
      <c r="C66" s="21"/>
      <c r="D66" s="21"/>
      <c r="E66" s="16"/>
      <c r="F66" s="16"/>
      <c r="G66" s="16"/>
      <c r="H66" s="16"/>
      <c r="I66" s="16"/>
      <c r="J66" s="16"/>
      <c r="K66" s="16"/>
      <c r="L66" s="31"/>
      <c r="N66" s="24"/>
    </row>
    <row r="67" spans="1:15" s="13" customFormat="1" ht="12.75" customHeight="1" x14ac:dyDescent="0.25">
      <c r="A67" s="22"/>
      <c r="B67" s="21" t="s">
        <v>17</v>
      </c>
      <c r="C67" s="21"/>
      <c r="D67" s="21"/>
      <c r="E67" s="16"/>
      <c r="F67" s="16"/>
      <c r="G67" s="16"/>
      <c r="H67" s="16" t="s">
        <v>18</v>
      </c>
      <c r="I67" s="16"/>
      <c r="J67" s="16" t="s">
        <v>19</v>
      </c>
      <c r="K67" s="16"/>
      <c r="L67" s="31"/>
      <c r="N67" s="24"/>
    </row>
    <row r="68" spans="1:15" s="13" customFormat="1" ht="12.75" customHeight="1" x14ac:dyDescent="0.25">
      <c r="A68" s="22"/>
      <c r="B68" s="32" t="s">
        <v>24</v>
      </c>
      <c r="C68" s="32"/>
      <c r="D68" s="32"/>
      <c r="E68" s="32"/>
      <c r="F68" s="32"/>
      <c r="G68" s="33">
        <v>99999</v>
      </c>
      <c r="H68" s="34">
        <v>9999999</v>
      </c>
      <c r="I68" s="35">
        <v>9999</v>
      </c>
      <c r="J68" s="89" t="s">
        <v>20</v>
      </c>
      <c r="K68" s="90"/>
      <c r="L68" s="31"/>
      <c r="N68" s="24"/>
    </row>
    <row r="69" spans="1:15" s="13" customFormat="1" ht="12.75" customHeight="1" x14ac:dyDescent="0.25">
      <c r="A69" s="22"/>
      <c r="B69" s="32" t="s">
        <v>25</v>
      </c>
      <c r="C69" s="32"/>
      <c r="D69" s="32"/>
      <c r="E69" s="32"/>
      <c r="F69" s="32"/>
      <c r="G69" s="36"/>
      <c r="H69" s="36" t="s">
        <v>21</v>
      </c>
      <c r="I69" s="36"/>
      <c r="J69" s="85" t="s">
        <v>22</v>
      </c>
      <c r="K69" s="86"/>
      <c r="L69" s="31"/>
      <c r="N69" s="24"/>
    </row>
    <row r="70" spans="1:15" s="13" customFormat="1" ht="12.75" customHeight="1" x14ac:dyDescent="0.25">
      <c r="A70" s="22"/>
      <c r="B70" s="37" t="s">
        <v>23</v>
      </c>
      <c r="C70" s="37"/>
      <c r="D70" s="37"/>
      <c r="E70" s="37"/>
      <c r="F70" s="37"/>
      <c r="G70" s="25">
        <v>90001</v>
      </c>
      <c r="H70" s="77">
        <v>8002171</v>
      </c>
      <c r="I70" s="78"/>
      <c r="J70" s="85"/>
      <c r="K70" s="86"/>
      <c r="L70" s="31"/>
      <c r="N70" s="24"/>
    </row>
    <row r="71" spans="1:15" s="13" customFormat="1" ht="12.75" customHeight="1" x14ac:dyDescent="0.25">
      <c r="A71" s="22"/>
      <c r="B71" s="27" t="s">
        <v>24</v>
      </c>
      <c r="C71" s="27"/>
      <c r="D71" s="27"/>
      <c r="E71" s="27"/>
      <c r="F71" s="27"/>
      <c r="G71" s="30"/>
      <c r="H71" s="27"/>
      <c r="I71" s="27"/>
      <c r="J71" s="87"/>
      <c r="K71" s="88"/>
      <c r="L71" s="31"/>
      <c r="N71" s="24"/>
    </row>
    <row r="72" spans="1:15" s="13" customFormat="1" ht="12.75" customHeight="1" x14ac:dyDescent="0.25">
      <c r="A72" s="22"/>
      <c r="B72" s="32" t="s">
        <v>26</v>
      </c>
      <c r="C72" s="16"/>
      <c r="D72" s="16"/>
      <c r="E72" s="16"/>
      <c r="F72" s="37"/>
      <c r="G72" s="37"/>
      <c r="H72" s="37"/>
      <c r="I72" s="38"/>
      <c r="J72" s="89" t="s">
        <v>20</v>
      </c>
      <c r="K72" s="90"/>
      <c r="L72" s="31"/>
      <c r="N72" s="24"/>
    </row>
    <row r="73" spans="1:15" s="13" customFormat="1" ht="12.75" customHeight="1" x14ac:dyDescent="0.25">
      <c r="A73" s="22"/>
      <c r="B73" s="32"/>
      <c r="C73" s="16"/>
      <c r="D73" s="16"/>
      <c r="E73" s="16"/>
      <c r="F73" s="16"/>
      <c r="G73" s="16"/>
      <c r="H73" s="16"/>
      <c r="I73" s="31"/>
      <c r="J73" s="87" t="s">
        <v>22</v>
      </c>
      <c r="K73" s="88"/>
      <c r="L73" s="31"/>
      <c r="N73" s="24"/>
    </row>
    <row r="74" spans="1:15" s="13" customFormat="1" ht="12.75" customHeight="1" x14ac:dyDescent="0.25">
      <c r="A74" s="23"/>
      <c r="B74" s="32" t="s">
        <v>11</v>
      </c>
      <c r="C74" s="39"/>
      <c r="D74" s="39"/>
      <c r="E74" s="39"/>
      <c r="F74" s="39"/>
      <c r="G74" s="39"/>
      <c r="H74" s="39"/>
      <c r="I74" s="18"/>
      <c r="J74" s="18"/>
      <c r="K74" s="18"/>
      <c r="L74" s="40"/>
      <c r="N74" s="24"/>
    </row>
    <row r="75" spans="1:15" s="13" customFormat="1" ht="12.75" customHeight="1" x14ac:dyDescent="0.25">
      <c r="A75" s="23"/>
      <c r="B75" s="21" t="s">
        <v>12</v>
      </c>
      <c r="C75" s="14"/>
      <c r="D75" s="14"/>
      <c r="E75" s="14"/>
      <c r="F75" s="12"/>
      <c r="G75" s="41" t="str">
        <f>C3</f>
        <v>35-Ա 13/03/2019թ.</v>
      </c>
      <c r="H75" s="49" t="s">
        <v>33</v>
      </c>
      <c r="I75" s="26"/>
      <c r="J75" s="12"/>
      <c r="K75" s="26"/>
      <c r="L75" s="18"/>
      <c r="M75" s="23"/>
      <c r="O75" s="61"/>
    </row>
    <row r="76" spans="1:15" s="13" customFormat="1" ht="12.75" customHeight="1" x14ac:dyDescent="0.25">
      <c r="A76" s="23"/>
      <c r="B76" s="18"/>
      <c r="C76" s="18"/>
      <c r="D76" s="18"/>
      <c r="E76" s="18"/>
      <c r="F76" s="18"/>
      <c r="G76" s="18"/>
      <c r="H76" s="18"/>
      <c r="I76" s="12"/>
      <c r="J76" s="18"/>
      <c r="K76" s="18"/>
      <c r="L76" s="18"/>
      <c r="M76" s="23"/>
      <c r="O76" s="61"/>
    </row>
    <row r="77" spans="1:15" s="17" customFormat="1" ht="5.25" customHeight="1" x14ac:dyDescent="0.25">
      <c r="A77" s="30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2"/>
      <c r="O77" s="62"/>
    </row>
    <row r="78" spans="1:15" x14ac:dyDescent="0.3">
      <c r="M78" s="20"/>
    </row>
  </sheetData>
  <mergeCells count="21">
    <mergeCell ref="J72:K72"/>
    <mergeCell ref="J73:K73"/>
    <mergeCell ref="J68:K68"/>
    <mergeCell ref="J69:K69"/>
    <mergeCell ref="H70:I70"/>
    <mergeCell ref="J70:K70"/>
    <mergeCell ref="J71:K71"/>
    <mergeCell ref="P3:P4"/>
    <mergeCell ref="Q3:Q4"/>
    <mergeCell ref="R3:R4"/>
    <mergeCell ref="B63:K63"/>
    <mergeCell ref="B64:K64"/>
    <mergeCell ref="B46:K46"/>
    <mergeCell ref="B47:K47"/>
    <mergeCell ref="H53:I53"/>
    <mergeCell ref="J56:K56"/>
    <mergeCell ref="J51:K51"/>
    <mergeCell ref="J52:K52"/>
    <mergeCell ref="J53:K53"/>
    <mergeCell ref="J54:K54"/>
    <mergeCell ref="J55:K55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https:/mul-spm.gov.am/tasks/docs/attachment.php?id=99423&amp;fn=PPC1-502-35-1.xlsx&amp;out=1&amp;token=1bfe89e6ce212f318074</cp:keywords>
  <cp:lastModifiedBy>Windows User</cp:lastModifiedBy>
  <dcterms:created xsi:type="dcterms:W3CDTF">2019-03-18T16:52:05Z</dcterms:created>
  <dcterms:modified xsi:type="dcterms:W3CDTF">2019-03-18T16:52:05Z</dcterms:modified>
</cp:coreProperties>
</file>