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N18" i="4" l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9" i="4"/>
  <c r="L13" i="4" l="1"/>
  <c r="L19" i="4" l="1"/>
  <c r="K19" i="4"/>
  <c r="L18" i="4"/>
  <c r="K18" i="4"/>
  <c r="L17" i="4"/>
  <c r="K17" i="4"/>
  <c r="L16" i="4"/>
  <c r="K16" i="4"/>
  <c r="L15" i="4"/>
  <c r="K15" i="4"/>
  <c r="L14" i="4"/>
  <c r="K14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4" i="4"/>
  <c r="L4" i="4"/>
  <c r="K5" i="4"/>
  <c r="L5" i="4"/>
  <c r="K6" i="4"/>
  <c r="L6" i="4"/>
  <c r="G66" i="4" l="1"/>
  <c r="G83" i="4"/>
  <c r="L3" i="4"/>
  <c r="N3" i="4" l="1"/>
  <c r="K3" i="4"/>
</calcChain>
</file>

<file path=xl/sharedStrings.xml><?xml version="1.0" encoding="utf-8"?>
<sst xmlns="http://schemas.openxmlformats.org/spreadsheetml/2006/main" count="139" uniqueCount="61">
  <si>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</si>
  <si>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</si>
  <si>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</si>
  <si>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</si>
  <si>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</si>
  <si>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</si>
  <si>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</si>
  <si>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</si>
  <si>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</si>
  <si>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</si>
  <si>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</si>
  <si>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</si>
  <si>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</si>
  <si>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</si>
  <si>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</si>
  <si>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</si>
  <si>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</si>
  <si>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</si>
  <si>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</si>
  <si>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</si>
  <si>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</si>
  <si>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</si>
  <si>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</si>
  <si>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</si>
  <si>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</si>
  <si>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</si>
  <si>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</si>
  <si>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</si>
  <si>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</si>
  <si>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</si>
  <si>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</si>
  <si>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2005թ.</t>
  </si>
  <si>
    <t>2002թ.</t>
  </si>
  <si>
    <t>2006թ.</t>
  </si>
  <si>
    <t>1998թ.</t>
  </si>
  <si>
    <t>,  լոտ N (նախընտրած լոտի համարը)</t>
  </si>
  <si>
    <t>38-Ա 18/03/2019թ.</t>
  </si>
  <si>
    <t>Գնահատված արժեքը 20.11.2018թ դրությամբ  /դրամ/</t>
  </si>
  <si>
    <t>Անբավարար</t>
  </si>
  <si>
    <t>Ա/մ. ԳԱԶ 3110 (նախկին պ/հ.՝ 056 GG 01, սեփ.վկ.՝ N01BB803134, ն/հ.՝ XTH311000Y0904431, թափքը՝ սեդան)</t>
  </si>
  <si>
    <t>Ա/մ. ԳԱԶ 3110 (նախկին պ/հ.՝ 071 GG 01, սեփ.վկ.՝ N01BB803097, ն/հ.՝ XTH311000W0159064, թափքը՝ սեդան)</t>
  </si>
  <si>
    <t>2000թ.</t>
  </si>
  <si>
    <t>Բավարար</t>
  </si>
  <si>
    <t>Ա/մ. ԳԱԶ 31105-120 (նախկին պ/հ.՝ 214 GG 01, սեփ.վկ.՝ N01BB803138, ն/հ.՝ X9631105061324937, թափքը՝ սեդան)</t>
  </si>
  <si>
    <t>Ա/մ. ԳԱԶ 31105-120 (նախկին պ/հ.՝ 049 GG 01, սեփ.վկ.՝ N01BB803140, ն/հ.՝ X9631105051296709, թափքը՝ սեդան)</t>
  </si>
  <si>
    <t>Ա/մ. ԳԱԶ 31105-120 (նախկին պ/հ.՝ 053 GG 01, սեփ.վկ.՝ N01BB803192, ն/հ.՝ X9631105061324964, թափքը՝ սեդան)</t>
  </si>
  <si>
    <t>1999թ.</t>
  </si>
  <si>
    <t>Ա/մ. ԳԱԶ 31029 (նախկին պ/հ.՝ 064 GG 01, սեփ.վկ.՝ N01BB802868, ն/հ.՝ XTH310290T0399916, թափքը՝ սեդան)</t>
  </si>
  <si>
    <t>1996թ.</t>
  </si>
  <si>
    <t>Ա/մ. ԳԱԶ 3102 (նախկին պ/հ.՝ 057 GG 01, սեփ.վկ.՝ N01BB802859, թափքի համարը՝ 0075850, հենասարքի համարը՝0028478, թափքը՝ սեդան)</t>
  </si>
  <si>
    <t>Ա/մ. ԳԱԶ 3110 (նախկին պ/հ.՝ 047 GG 01, սեփ.վկ.՝ N01BB802878, ն/հ.՝ XTH311000Y0993413, թափքը՝ սեդան)</t>
  </si>
  <si>
    <t>Ա/մ. ԳԱԶ 3102 (նախկին պ/հ.՝ 051 GG 01, սեփ.վկ.՝ N01BB802909, ն/հ.՝ XTH310200W0076484, թափքը՝ սեդան)</t>
  </si>
  <si>
    <t>Ա/մ. ՎԱԶ 21214-120-20 (նախկին պ/հ.՝ 205 GG 01, սեփ.վկ.՝ N01BB802908, ն/հ.՝ XTA21214061811001, թափքը՝ ունիվերսալ)</t>
  </si>
  <si>
    <t>Ա/մ. ԳԱԶ 31105-120 (նախկին պ/հ.՝ 061 GG 01, սեփ.վկ.՝ N01BB803025, ն/հ.՝ X9631105061324942, թափքը՝ սեդան)</t>
  </si>
  <si>
    <t>Ա/մ. ԳԱԶ 31105-120 (նախկին պ/հ.՝ 054 GG 01, սեփ.վկ.՝ N01BB803035, ն/հ.՝ X9631105061327849, թափքը՝ սեդան)</t>
  </si>
  <si>
    <t>Ա/մ. ԳԱԶ 3110 (նախկին պ/հ.՝ 086 GG 01, սեփ.վկ.՝ N01BB803084, ն/հ.՝ XTH311000Y0929739, թափքը՝ սեդան)</t>
  </si>
  <si>
    <t>Ա/մ. ՎԱԶ 21074 (նախկին պ/հ.՝ 081 SO 01, սեփ.վկ.՝ N01BB880146, ն/հ.՝ XTA21074021592006, թափքը՝ սեդան)</t>
  </si>
  <si>
    <t>Ա/մ. ԳԱԶ 3102 (նախկին պ/հ.՝ 059 GG 01, սեփ.վկ.՝ N01BB803088, թափքի համարը՝ 0093151, հենասարքի համարը՝ 845245, թափքը՝ սեդան)</t>
  </si>
  <si>
    <t>Ա/մ. ԳԱԶ 24-11 (նախկին պ/հ.՝ 198 SO 01, սեփ.վկ.՝ N01BB880143, թափքի համարը՝ 1407368, թափքը՝ սեդան)</t>
  </si>
  <si>
    <t>1991թ.</t>
  </si>
  <si>
    <t>Ա/մ. ԳԱԶ 3110 (նախկին պ/հ.՝ 087 GG 01, սեփ.վկ.՝ N01BB880142, ն/հ.՝ XTH311000X0222792, թափքը՝ սեդան)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</si>
</sst>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26668</xdr:rowOff>
    </xdr:from>
    <xdr:to>
      <xdr:col>11</xdr:col>
      <xdr:colOff>395655</xdr:colOff>
      <xdr:row>0</xdr:row>
      <xdr:rowOff>1480037</xdr:rowOff>
    </xdr:to>
    <xdr:sp macro="" textlink="">
      <xdr:nvSpPr>
        <xdr:cNvPr id="2" name="TextBox 1"/>
        <xdr:cNvSpPr txBox="1"/>
      </xdr:nvSpPr>
      <xdr:spPr>
        <a:xfrm>
          <a:off x="43295" y="26668"/>
          <a:ext cx="6265187" cy="14533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ՈՉ ԱՌԵՎՏՐԱՅԻՆ ԿԱԶՄԱԿԵՐՊՈՒԹՅՈՒՆԸ ՀՐԱՎԻՐՈՒՄ Է ԱՃՈՒՐԴ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ՏԵՂԻ 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ՄԱՅԻՍԻ 2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14:3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մարտի 18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38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տնտեսական զարգացման և ներդրումների նախարարության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 գույքի կառավարման կոմիտեին ամրացված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36195</xdr:colOff>
      <xdr:row>19</xdr:row>
      <xdr:rowOff>7325</xdr:rowOff>
    </xdr:from>
    <xdr:to>
      <xdr:col>11</xdr:col>
      <xdr:colOff>402982</xdr:colOff>
      <xdr:row>50</xdr:row>
      <xdr:rowOff>871905</xdr:rowOff>
    </xdr:to>
    <xdr:sp macro="" textlink="">
      <xdr:nvSpPr>
        <xdr:cNvPr id="3" name="TextBox 2"/>
        <xdr:cNvSpPr txBox="1"/>
      </xdr:nvSpPr>
      <xdr:spPr>
        <a:xfrm>
          <a:off x="36195" y="11283460"/>
          <a:ext cx="6279614" cy="94077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մարտի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18-ի թիվ 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38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-Ա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75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75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51288</xdr:colOff>
      <xdr:row>50</xdr:row>
      <xdr:rowOff>810394</xdr:rowOff>
    </xdr:from>
    <xdr:to>
      <xdr:col>11</xdr:col>
      <xdr:colOff>257358</xdr:colOff>
      <xdr:row>50</xdr:row>
      <xdr:rowOff>1099037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51288" y="20629721"/>
          <a:ext cx="6118897" cy="288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63</xdr:row>
      <xdr:rowOff>130968</xdr:rowOff>
    </xdr:from>
    <xdr:to>
      <xdr:col>11</xdr:col>
      <xdr:colOff>123825</xdr:colOff>
      <xdr:row>66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80</xdr:row>
      <xdr:rowOff>76200</xdr:rowOff>
    </xdr:from>
    <xdr:to>
      <xdr:col>11</xdr:col>
      <xdr:colOff>123825</xdr:colOff>
      <xdr:row>83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80</xdr:row>
      <xdr:rowOff>76200</xdr:rowOff>
    </xdr:from>
    <xdr:to>
      <xdr:col>11</xdr:col>
      <xdr:colOff>123825</xdr:colOff>
      <xdr:row>83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80</xdr:row>
      <xdr:rowOff>76200</xdr:rowOff>
    </xdr:from>
    <xdr:to>
      <xdr:col>11</xdr:col>
      <xdr:colOff>123825</xdr:colOff>
      <xdr:row>83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showGridLines="0" tabSelected="1" zoomScale="130" zoomScaleNormal="130" workbookViewId="0">
      <selection activeCell="T1" sqref="T1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42578125" style="4" customWidth="1"/>
    <col min="4" max="4" width="21.140625" style="4" customWidth="1"/>
    <col min="5" max="5" width="5" style="4" customWidth="1"/>
    <col min="6" max="6" width="12.7109375" style="4" customWidth="1"/>
    <col min="7" max="7" width="9.140625" style="4" customWidth="1"/>
    <col min="8" max="8" width="6.85546875" style="4" customWidth="1"/>
    <col min="9" max="9" width="7" style="4" customWidth="1"/>
    <col min="10" max="11" width="6.28515625" style="4" customWidth="1"/>
    <col min="12" max="12" width="6.57031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20" ht="122.25" customHeight="1" x14ac:dyDescent="0.3"/>
    <row r="2" spans="1:20" s="1" customFormat="1" ht="78.75" customHeight="1" x14ac:dyDescent="0.25">
      <c r="A2" s="8" t="s">
        <v>0</v>
      </c>
      <c r="B2" s="11" t="s">
        <v>5</v>
      </c>
      <c r="C2" s="11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1" t="s">
        <v>9</v>
      </c>
      <c r="I2" s="8" t="s">
        <v>37</v>
      </c>
      <c r="J2" s="8" t="s">
        <v>2</v>
      </c>
      <c r="K2" s="9" t="s">
        <v>3</v>
      </c>
      <c r="L2" s="9" t="s">
        <v>6</v>
      </c>
      <c r="N2" s="5">
        <v>0.8</v>
      </c>
    </row>
    <row r="3" spans="1:20" s="3" customFormat="1" ht="40.5" customHeight="1" x14ac:dyDescent="0.25">
      <c r="A3" s="2">
        <v>1</v>
      </c>
      <c r="B3" s="2">
        <v>1</v>
      </c>
      <c r="C3" s="66" t="s">
        <v>36</v>
      </c>
      <c r="D3" s="67" t="s">
        <v>40</v>
      </c>
      <c r="E3" s="68" t="s">
        <v>34</v>
      </c>
      <c r="F3" s="72" t="s">
        <v>10</v>
      </c>
      <c r="G3" s="69" t="s">
        <v>38</v>
      </c>
      <c r="H3" s="10">
        <v>6000</v>
      </c>
      <c r="I3" s="10">
        <v>80000</v>
      </c>
      <c r="J3" s="10">
        <v>64000</v>
      </c>
      <c r="K3" s="10">
        <f t="shared" ref="K3" si="0">ROUNDUP(J3*0.05,0)</f>
        <v>3200</v>
      </c>
      <c r="L3" s="10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700</v>
      </c>
      <c r="N3" s="6">
        <f>ROUNDUP(J3*0.8,0)</f>
        <v>51200</v>
      </c>
      <c r="P3" s="75"/>
      <c r="Q3" s="75"/>
      <c r="R3" s="75"/>
      <c r="S3" s="65"/>
      <c r="T3" s="65"/>
    </row>
    <row r="4" spans="1:20" s="3" customFormat="1" ht="40.5" customHeight="1" x14ac:dyDescent="0.25">
      <c r="A4" s="2">
        <v>2</v>
      </c>
      <c r="B4" s="2">
        <v>2</v>
      </c>
      <c r="C4" s="66" t="s">
        <v>36</v>
      </c>
      <c r="D4" s="67" t="s">
        <v>39</v>
      </c>
      <c r="E4" s="68" t="s">
        <v>41</v>
      </c>
      <c r="F4" s="72" t="s">
        <v>10</v>
      </c>
      <c r="G4" s="69" t="s">
        <v>42</v>
      </c>
      <c r="H4" s="10">
        <v>14400</v>
      </c>
      <c r="I4" s="10">
        <v>180000</v>
      </c>
      <c r="J4" s="10">
        <v>144000</v>
      </c>
      <c r="K4" s="10">
        <f t="shared" ref="K4:K7" si="1">ROUNDUP(J4*0.05,0)</f>
        <v>7200</v>
      </c>
      <c r="L4" s="10">
        <f t="shared" ref="L4:L6" si="2">IF(J4&lt;=10000,250,IF(J4&lt;=20000,300,IF(J4&lt;=30000,350,IF(J4&lt;=40000,400,IF(J4&lt;50000,450,IF(J4=50000,500,IF(J4&lt;=60000,600,IF(J4&lt;=70000,700,IF(J4&lt;=80000,800,IF(J4&lt;=90000,900,IF(J4&lt;=100000,1000,IF(J4&lt;=120000,1200,IF(J4&lt;=140000,1400,IF(J4&lt;=160000,1600,IF(J4&lt;=180000,1800,IF(J4&lt;=200000,2000,IF(J4&lt;=220000,2200,IF(J4&lt;=240000,2400,IF(J4&lt;=260000,2600,IF(J4&lt;=280000,2800,IF(J4&lt;=300000,3000,IF(J4&lt;=320000,3200,IF(J4&lt;=340000,3400,IF(J4&lt;=360000,3600,IF(J4&lt;=380000,3800,IF(J4&lt;=400000,4000,IF(J4&lt;=420000,4200,IF(J4&lt;=440000,4400,IF(J4&lt;=460000,4600,IF(J4&lt;=480000,4800,IF(J4&lt;=500000,5000,IF(J4&lt;=600000,5200,IF(J4&lt;=700000,5400,IF(J4&lt;=800000,5600,IF(J4&lt;=900000,5800,6000)))))))))))))))))))))))))))))))))))</f>
        <v>1600</v>
      </c>
      <c r="N4" s="6">
        <f t="shared" ref="N4:N19" si="3">ROUNDUP(J4*0.8,0)</f>
        <v>115200</v>
      </c>
      <c r="P4" s="75"/>
      <c r="Q4" s="75"/>
      <c r="R4" s="75"/>
      <c r="S4" s="65"/>
      <c r="T4" s="65"/>
    </row>
    <row r="5" spans="1:20" s="3" customFormat="1" ht="40.5" customHeight="1" x14ac:dyDescent="0.25">
      <c r="A5" s="2">
        <v>3</v>
      </c>
      <c r="B5" s="2">
        <v>3</v>
      </c>
      <c r="C5" s="66" t="s">
        <v>36</v>
      </c>
      <c r="D5" s="67" t="s">
        <v>43</v>
      </c>
      <c r="E5" s="68" t="s">
        <v>33</v>
      </c>
      <c r="F5" s="72" t="s">
        <v>10</v>
      </c>
      <c r="G5" s="69" t="s">
        <v>42</v>
      </c>
      <c r="H5" s="10">
        <v>14400</v>
      </c>
      <c r="I5" s="10">
        <v>350000</v>
      </c>
      <c r="J5" s="10">
        <v>280000</v>
      </c>
      <c r="K5" s="10">
        <f t="shared" si="1"/>
        <v>14000</v>
      </c>
      <c r="L5" s="10">
        <f t="shared" si="2"/>
        <v>2800</v>
      </c>
      <c r="N5" s="6">
        <f t="shared" si="3"/>
        <v>224000</v>
      </c>
    </row>
    <row r="6" spans="1:20" s="3" customFormat="1" ht="40.5" customHeight="1" x14ac:dyDescent="0.25">
      <c r="A6" s="2">
        <v>4</v>
      </c>
      <c r="B6" s="2">
        <v>4</v>
      </c>
      <c r="C6" s="66" t="s">
        <v>36</v>
      </c>
      <c r="D6" s="67" t="s">
        <v>44</v>
      </c>
      <c r="E6" s="68" t="s">
        <v>31</v>
      </c>
      <c r="F6" s="72" t="s">
        <v>10</v>
      </c>
      <c r="G6" s="69" t="s">
        <v>38</v>
      </c>
      <c r="H6" s="10">
        <v>14400</v>
      </c>
      <c r="I6" s="10">
        <v>180000</v>
      </c>
      <c r="J6" s="10">
        <v>144000</v>
      </c>
      <c r="K6" s="10">
        <f t="shared" si="1"/>
        <v>7200</v>
      </c>
      <c r="L6" s="10">
        <f t="shared" si="2"/>
        <v>1600</v>
      </c>
      <c r="N6" s="6">
        <f t="shared" si="3"/>
        <v>115200</v>
      </c>
    </row>
    <row r="7" spans="1:20" s="3" customFormat="1" ht="40.5" customHeight="1" x14ac:dyDescent="0.25">
      <c r="A7" s="2">
        <v>5</v>
      </c>
      <c r="B7" s="2">
        <v>5</v>
      </c>
      <c r="C7" s="66" t="s">
        <v>36</v>
      </c>
      <c r="D7" s="67" t="s">
        <v>45</v>
      </c>
      <c r="E7" s="68" t="s">
        <v>33</v>
      </c>
      <c r="F7" s="72" t="s">
        <v>10</v>
      </c>
      <c r="G7" s="69" t="s">
        <v>42</v>
      </c>
      <c r="H7" s="10">
        <v>14400</v>
      </c>
      <c r="I7" s="10">
        <v>300000</v>
      </c>
      <c r="J7" s="10">
        <v>240000</v>
      </c>
      <c r="K7" s="10">
        <f t="shared" si="1"/>
        <v>12000</v>
      </c>
      <c r="L7" s="10">
        <f>IF(J7&lt;=10000,250,IF(J7&lt;=20000,300,IF(J7&lt;=30000,350,IF(J7&lt;=40000,400,IF(J7&lt;50000,450,IF(J7=50000,500,IF(J7&lt;=60000,600,IF(J7&lt;=70000,700,IF(J7&lt;=80000,800,IF(J7&lt;=90000,900,IF(J7&lt;=100000,1000,IF(J7&lt;=120000,1200,IF(J7&lt;=140000,1400,IF(J7&lt;=160000,1600,IF(J7&lt;=180000,1800,IF(J7&lt;=200000,2000,IF(J7&lt;=220000,2200,IF(J7&lt;=240000,2400,IF(J7&lt;=260000,2600,IF(J7&lt;=280000,2800,IF(J7&lt;=300000,3000,IF(J7&lt;=320000,3200,IF(J7&lt;=340000,3400,IF(J7&lt;=360000,3600,IF(J7&lt;=380000,3800,IF(J7&lt;=400000,4000,IF(J7&lt;=420000,4200,IF(J7&lt;=440000,4400,IF(J7&lt;=460000,4600,IF(J7&lt;=480000,4800,IF(J7&lt;=500000,5000,IF(J7&lt;=600000,5200,IF(J7&lt;=700000,5400,IF(J7&lt;=800000,5600,IF(J7&lt;=900000,5800,6000)))))))))))))))))))))))))))))))))))</f>
        <v>2400</v>
      </c>
      <c r="N7" s="6">
        <f t="shared" si="3"/>
        <v>192000</v>
      </c>
    </row>
    <row r="8" spans="1:20" s="3" customFormat="1" ht="40.5" customHeight="1" x14ac:dyDescent="0.25">
      <c r="A8" s="2">
        <v>6</v>
      </c>
      <c r="B8" s="2">
        <v>7</v>
      </c>
      <c r="C8" s="66" t="s">
        <v>36</v>
      </c>
      <c r="D8" s="67" t="s">
        <v>47</v>
      </c>
      <c r="E8" s="68" t="s">
        <v>48</v>
      </c>
      <c r="F8" s="72" t="s">
        <v>10</v>
      </c>
      <c r="G8" s="69" t="s">
        <v>38</v>
      </c>
      <c r="H8" s="10">
        <v>14400</v>
      </c>
      <c r="I8" s="10">
        <v>100000</v>
      </c>
      <c r="J8" s="10">
        <v>80000</v>
      </c>
      <c r="K8" s="10">
        <f t="shared" ref="K8:K12" si="4">ROUNDUP(J8*0.05,0)</f>
        <v>4000</v>
      </c>
      <c r="L8" s="10">
        <f t="shared" ref="L8" si="5">IF(J8&lt;=10000,250,IF(J8&lt;=20000,300,IF(J8&lt;=30000,350,IF(J8&lt;=40000,400,IF(J8&lt;50000,450,IF(J8=50000,500,IF(J8&lt;=60000,600,IF(J8&lt;=70000,700,IF(J8&lt;=80000,800,IF(J8&lt;=90000,900,IF(J8&lt;=100000,1000,IF(J8&lt;=120000,1200,IF(J8&lt;=140000,1400,IF(J8&lt;=160000,1600,IF(J8&lt;=180000,1800,IF(J8&lt;=200000,2000,IF(J8&lt;=220000,2200,IF(J8&lt;=240000,2400,IF(J8&lt;=260000,2600,IF(J8&lt;=280000,2800,IF(J8&lt;=300000,3000,IF(J8&lt;=320000,3200,IF(J8&lt;=340000,3400,IF(J8&lt;=360000,3600,IF(J8&lt;=380000,3800,IF(J8&lt;=400000,4000,IF(J8&lt;=420000,4200,IF(J8&lt;=440000,4400,IF(J8&lt;=460000,4600,IF(J8&lt;=480000,4800,IF(J8&lt;=500000,5000,IF(J8&lt;=600000,5200,IF(J8&lt;=700000,5400,IF(J8&lt;=800000,5600,IF(J8&lt;=900000,5800,6000)))))))))))))))))))))))))))))))))))</f>
        <v>800</v>
      </c>
      <c r="N8" s="6">
        <f t="shared" si="3"/>
        <v>64000</v>
      </c>
    </row>
    <row r="9" spans="1:20" s="3" customFormat="1" ht="40.5" customHeight="1" x14ac:dyDescent="0.25">
      <c r="A9" s="2">
        <v>7</v>
      </c>
      <c r="B9" s="2">
        <v>9</v>
      </c>
      <c r="C9" s="66" t="s">
        <v>36</v>
      </c>
      <c r="D9" s="67" t="s">
        <v>49</v>
      </c>
      <c r="E9" s="68" t="s">
        <v>34</v>
      </c>
      <c r="F9" s="72" t="s">
        <v>10</v>
      </c>
      <c r="G9" s="69" t="s">
        <v>42</v>
      </c>
      <c r="H9" s="10">
        <v>14400</v>
      </c>
      <c r="I9" s="10">
        <v>350000</v>
      </c>
      <c r="J9" s="10">
        <v>280000</v>
      </c>
      <c r="K9" s="10">
        <f t="shared" si="4"/>
        <v>14000</v>
      </c>
      <c r="L9" s="10">
        <f>IF(J9&lt;=10000,250,IF(J9&lt;=20000,300,IF(J9&lt;=30000,350,IF(J9&lt;=40000,400,IF(J9&lt;50000,450,IF(J9=50000,500,IF(J9&lt;=60000,600,IF(J9&lt;=70000,700,IF(J9&lt;=80000,800,IF(J9&lt;=90000,900,IF(J9&lt;=100000,1000,IF(J9&lt;=120000,1200,IF(J9&lt;=140000,1400,IF(J9&lt;=160000,1600,IF(J9&lt;=180000,1800,IF(J9&lt;=200000,2000,IF(J9&lt;=220000,2200,IF(J9&lt;=240000,2400,IF(J9&lt;=260000,2600,IF(J9&lt;=280000,2800,IF(J9&lt;=300000,3000,IF(J9&lt;=320000,3200,IF(J9&lt;=340000,3400,IF(J9&lt;=360000,3600,IF(J9&lt;=380000,3800,IF(J9&lt;=400000,4000,IF(J9&lt;=420000,4200,IF(J9&lt;=440000,4400,IF(J9&lt;=460000,4600,IF(J9&lt;=480000,4800,IF(J9&lt;=500000,5000,IF(J9&lt;=600000,5200,IF(J9&lt;=700000,5400,IF(J9&lt;=800000,5600,IF(J9&lt;=900000,5800,6000)))))))))))))))))))))))))))))))))))</f>
        <v>2800</v>
      </c>
      <c r="N9" s="6">
        <f t="shared" si="3"/>
        <v>224000</v>
      </c>
    </row>
    <row r="10" spans="1:20" s="3" customFormat="1" ht="40.5" customHeight="1" x14ac:dyDescent="0.25">
      <c r="A10" s="2">
        <v>8</v>
      </c>
      <c r="B10" s="2">
        <v>10</v>
      </c>
      <c r="C10" s="66" t="s">
        <v>36</v>
      </c>
      <c r="D10" s="67" t="s">
        <v>50</v>
      </c>
      <c r="E10" s="68" t="s">
        <v>41</v>
      </c>
      <c r="F10" s="72" t="s">
        <v>10</v>
      </c>
      <c r="G10" s="69" t="s">
        <v>42</v>
      </c>
      <c r="H10" s="10">
        <v>14400</v>
      </c>
      <c r="I10" s="10">
        <v>250000</v>
      </c>
      <c r="J10" s="10">
        <v>200000</v>
      </c>
      <c r="K10" s="10">
        <f t="shared" si="4"/>
        <v>10000</v>
      </c>
      <c r="L10" s="10">
        <f t="shared" ref="L10:L11" si="6">IF(J10&lt;=10000,250,IF(J10&lt;=20000,300,IF(J10&lt;=30000,350,IF(J10&lt;=40000,400,IF(J10&lt;50000,450,IF(J10=50000,500,IF(J10&lt;=60000,600,IF(J10&lt;=70000,700,IF(J10&lt;=80000,800,IF(J10&lt;=90000,900,IF(J10&lt;=100000,1000,IF(J10&lt;=120000,1200,IF(J10&lt;=140000,1400,IF(J10&lt;=160000,1600,IF(J10&lt;=180000,1800,IF(J10&lt;=200000,2000,IF(J10&lt;=220000,2200,IF(J10&lt;=240000,2400,IF(J10&lt;=260000,2600,IF(J10&lt;=280000,2800,IF(J10&lt;=300000,3000,IF(J10&lt;=320000,3200,IF(J10&lt;=340000,3400,IF(J10&lt;=360000,3600,IF(J10&lt;=380000,3800,IF(J10&lt;=400000,4000,IF(J10&lt;=420000,4200,IF(J10&lt;=440000,4400,IF(J10&lt;=460000,4600,IF(J10&lt;=480000,4800,IF(J10&lt;=500000,5000,IF(J10&lt;=600000,5200,IF(J10&lt;=700000,5400,IF(J10&lt;=800000,5600,IF(J10&lt;=900000,5800,6000)))))))))))))))))))))))))))))))))))</f>
        <v>2000</v>
      </c>
      <c r="N10" s="6">
        <f t="shared" si="3"/>
        <v>160000</v>
      </c>
    </row>
    <row r="11" spans="1:20" s="3" customFormat="1" ht="40.5" customHeight="1" x14ac:dyDescent="0.25">
      <c r="A11" s="2">
        <v>9</v>
      </c>
      <c r="B11" s="2">
        <v>12</v>
      </c>
      <c r="C11" s="66" t="s">
        <v>36</v>
      </c>
      <c r="D11" s="67" t="s">
        <v>51</v>
      </c>
      <c r="E11" s="68" t="s">
        <v>34</v>
      </c>
      <c r="F11" s="72" t="s">
        <v>10</v>
      </c>
      <c r="G11" s="69" t="s">
        <v>38</v>
      </c>
      <c r="H11" s="10">
        <v>14400</v>
      </c>
      <c r="I11" s="10">
        <v>120000</v>
      </c>
      <c r="J11" s="10">
        <v>96000</v>
      </c>
      <c r="K11" s="10">
        <f t="shared" si="4"/>
        <v>4800</v>
      </c>
      <c r="L11" s="10">
        <f t="shared" si="6"/>
        <v>1000</v>
      </c>
      <c r="N11" s="6">
        <f t="shared" si="3"/>
        <v>76800</v>
      </c>
    </row>
    <row r="12" spans="1:20" s="3" customFormat="1" ht="40.5" customHeight="1" x14ac:dyDescent="0.25">
      <c r="A12" s="2">
        <v>10</v>
      </c>
      <c r="B12" s="2">
        <v>13</v>
      </c>
      <c r="C12" s="66" t="s">
        <v>36</v>
      </c>
      <c r="D12" s="67" t="s">
        <v>52</v>
      </c>
      <c r="E12" s="68" t="s">
        <v>33</v>
      </c>
      <c r="F12" s="72" t="s">
        <v>10</v>
      </c>
      <c r="G12" s="69" t="s">
        <v>42</v>
      </c>
      <c r="H12" s="10">
        <v>14400</v>
      </c>
      <c r="I12" s="10">
        <v>580000</v>
      </c>
      <c r="J12" s="10">
        <v>580000</v>
      </c>
      <c r="K12" s="10">
        <f t="shared" si="4"/>
        <v>29000</v>
      </c>
      <c r="L12" s="10">
        <f>IF(J12&lt;=10000,250,IF(J12&lt;=20000,300,IF(J12&lt;=30000,350,IF(J12&lt;=40000,400,IF(J12&lt;50000,450,IF(J12=50000,500,IF(J12&lt;=60000,600,IF(J12&lt;=70000,700,IF(J12&lt;=80000,800,IF(J12&lt;=90000,900,IF(J12&lt;=100000,1000,IF(J12&lt;=120000,1200,IF(J12&lt;=140000,1400,IF(J12&lt;=160000,1600,IF(J12&lt;=180000,1800,IF(J12&lt;=200000,2000,IF(J12&lt;=220000,2200,IF(J12&lt;=240000,2400,IF(J12&lt;=260000,2600,IF(J12&lt;=280000,2800,IF(J12&lt;=300000,3000,IF(J12&lt;=320000,3200,IF(J12&lt;=340000,3400,IF(J12&lt;=360000,3600,IF(J12&lt;=380000,3800,IF(J12&lt;=400000,4000,IF(J12&lt;=420000,4200,IF(J12&lt;=440000,4400,IF(J12&lt;=460000,4600,IF(J12&lt;=480000,4800,IF(J12&lt;=500000,5000,IF(J12&lt;=600000,5200,IF(J12&lt;=700000,5400,IF(J12&lt;=800000,5600,IF(J12&lt;=900000,5800,6000)))))))))))))))))))))))))))))))))))</f>
        <v>5200</v>
      </c>
      <c r="N12" s="6">
        <f t="shared" si="3"/>
        <v>464000</v>
      </c>
    </row>
    <row r="13" spans="1:20" s="3" customFormat="1" ht="40.5" customHeight="1" x14ac:dyDescent="0.25">
      <c r="A13" s="2">
        <v>11</v>
      </c>
      <c r="B13" s="2">
        <v>15</v>
      </c>
      <c r="C13" s="66" t="s">
        <v>36</v>
      </c>
      <c r="D13" s="67" t="s">
        <v>53</v>
      </c>
      <c r="E13" s="68" t="s">
        <v>33</v>
      </c>
      <c r="F13" s="72" t="s">
        <v>10</v>
      </c>
      <c r="G13" s="69" t="s">
        <v>42</v>
      </c>
      <c r="H13" s="10">
        <v>14400</v>
      </c>
      <c r="I13" s="10">
        <v>300000</v>
      </c>
      <c r="J13" s="10">
        <v>240000</v>
      </c>
      <c r="K13" s="10">
        <f t="shared" ref="K13:K19" si="7">ROUNDUP(J13*0.05,0)</f>
        <v>12000</v>
      </c>
      <c r="L13" s="10">
        <f t="shared" ref="L13" si="8">IF(J13&lt;=10000,250,IF(J13&lt;=20000,300,IF(J13&lt;=30000,350,IF(J13&lt;=40000,400,IF(J13&lt;50000,450,IF(J13=50000,500,IF(J13&lt;=60000,600,IF(J13&lt;=70000,700,IF(J13&lt;=80000,800,IF(J13&lt;=90000,900,IF(J13&lt;=100000,1000,IF(J13&lt;=120000,1200,IF(J13&lt;=140000,1400,IF(J13&lt;=160000,1600,IF(J13&lt;=180000,1800,IF(J13&lt;=200000,2000,IF(J13&lt;=220000,2200,IF(J13&lt;=240000,2400,IF(J13&lt;=260000,2600,IF(J13&lt;=280000,2800,IF(J13&lt;=300000,3000,IF(J13&lt;=320000,3200,IF(J13&lt;=340000,3400,IF(J13&lt;=360000,3600,IF(J13&lt;=380000,3800,IF(J13&lt;=400000,4000,IF(J13&lt;=420000,4200,IF(J13&lt;=440000,4400,IF(J13&lt;=460000,4600,IF(J13&lt;=480000,4800,IF(J13&lt;=500000,5000,IF(J13&lt;=600000,5200,IF(J13&lt;=700000,5400,IF(J13&lt;=800000,5600,IF(J13&lt;=900000,5800,6000)))))))))))))))))))))))))))))))))))</f>
        <v>2400</v>
      </c>
      <c r="N13" s="6">
        <f t="shared" si="3"/>
        <v>192000</v>
      </c>
    </row>
    <row r="14" spans="1:20" s="3" customFormat="1" ht="40.5" customHeight="1" x14ac:dyDescent="0.25">
      <c r="A14" s="2">
        <v>12</v>
      </c>
      <c r="B14" s="2">
        <v>17</v>
      </c>
      <c r="C14" s="66" t="s">
        <v>36</v>
      </c>
      <c r="D14" s="67" t="s">
        <v>54</v>
      </c>
      <c r="E14" s="68" t="s">
        <v>33</v>
      </c>
      <c r="F14" s="72" t="s">
        <v>10</v>
      </c>
      <c r="G14" s="69" t="s">
        <v>38</v>
      </c>
      <c r="H14" s="10">
        <v>14400</v>
      </c>
      <c r="I14" s="10">
        <v>250000</v>
      </c>
      <c r="J14" s="10">
        <v>200000</v>
      </c>
      <c r="K14" s="10">
        <f t="shared" si="7"/>
        <v>10000</v>
      </c>
      <c r="L14" s="10">
        <f>IF(J14&lt;=10000,250,IF(J14&lt;=20000,300,IF(J14&lt;=30000,350,IF(J14&lt;=40000,400,IF(J14&lt;50000,450,IF(J14=50000,500,IF(J14&lt;=60000,600,IF(J14&lt;=70000,700,IF(J14&lt;=80000,800,IF(J14&lt;=90000,900,IF(J14&lt;=100000,1000,IF(J14&lt;=120000,1200,IF(J14&lt;=140000,1400,IF(J14&lt;=160000,1600,IF(J14&lt;=180000,1800,IF(J14&lt;=200000,2000,IF(J14&lt;=220000,2200,IF(J14&lt;=240000,2400,IF(J14&lt;=260000,2600,IF(J14&lt;=280000,2800,IF(J14&lt;=300000,3000,IF(J14&lt;=320000,3200,IF(J14&lt;=340000,3400,IF(J14&lt;=360000,3600,IF(J14&lt;=380000,3800,IF(J14&lt;=400000,4000,IF(J14&lt;=420000,4200,IF(J14&lt;=440000,4400,IF(J14&lt;=460000,4600,IF(J14&lt;=480000,4800,IF(J14&lt;=500000,5000,IF(J14&lt;=600000,5200,IF(J14&lt;=700000,5400,IF(J14&lt;=800000,5600,IF(J14&lt;=900000,5800,6000)))))))))))))))))))))))))))))))))))</f>
        <v>2000</v>
      </c>
      <c r="N14" s="6">
        <f t="shared" si="3"/>
        <v>160000</v>
      </c>
    </row>
    <row r="15" spans="1:20" s="3" customFormat="1" ht="40.5" customHeight="1" x14ac:dyDescent="0.25">
      <c r="A15" s="2">
        <v>13</v>
      </c>
      <c r="B15" s="2">
        <v>18</v>
      </c>
      <c r="C15" s="66" t="s">
        <v>36</v>
      </c>
      <c r="D15" s="67" t="s">
        <v>55</v>
      </c>
      <c r="E15" s="68" t="s">
        <v>41</v>
      </c>
      <c r="F15" s="72" t="s">
        <v>10</v>
      </c>
      <c r="G15" s="69" t="s">
        <v>38</v>
      </c>
      <c r="H15" s="10">
        <v>6000</v>
      </c>
      <c r="I15" s="10">
        <v>25000</v>
      </c>
      <c r="J15" s="10">
        <v>25000</v>
      </c>
      <c r="K15" s="10">
        <f t="shared" si="7"/>
        <v>1250</v>
      </c>
      <c r="L15" s="10">
        <f t="shared" ref="L15:L17" si="9">IF(J15&lt;=10000,250,IF(J15&lt;=20000,300,IF(J15&lt;=30000,350,IF(J15&lt;=40000,400,IF(J15&lt;50000,450,IF(J15=50000,500,IF(J15&lt;=60000,600,IF(J15&lt;=70000,700,IF(J15&lt;=80000,800,IF(J15&lt;=90000,900,IF(J15&lt;=100000,1000,IF(J15&lt;=120000,1200,IF(J15&lt;=140000,1400,IF(J15&lt;=160000,1600,IF(J15&lt;=180000,1800,IF(J15&lt;=200000,2000,IF(J15&lt;=220000,2200,IF(J15&lt;=240000,2400,IF(J15&lt;=260000,2600,IF(J15&lt;=280000,2800,IF(J15&lt;=300000,3000,IF(J15&lt;=320000,3200,IF(J15&lt;=340000,3400,IF(J15&lt;=360000,3600,IF(J15&lt;=380000,3800,IF(J15&lt;=400000,4000,IF(J15&lt;=420000,4200,IF(J15&lt;=440000,4400,IF(J15&lt;=460000,4600,IF(J15&lt;=480000,4800,IF(J15&lt;=500000,5000,IF(J15&lt;=600000,5200,IF(J15&lt;=700000,5400,IF(J15&lt;=800000,5600,IF(J15&lt;=900000,5800,6000)))))))))))))))))))))))))))))))))))</f>
        <v>350</v>
      </c>
      <c r="N15" s="6">
        <f t="shared" si="3"/>
        <v>20000</v>
      </c>
    </row>
    <row r="16" spans="1:20" s="3" customFormat="1" ht="40.5" customHeight="1" x14ac:dyDescent="0.25">
      <c r="A16" s="2">
        <v>14</v>
      </c>
      <c r="B16" s="2">
        <v>19</v>
      </c>
      <c r="C16" s="66" t="s">
        <v>36</v>
      </c>
      <c r="D16" s="67" t="s">
        <v>56</v>
      </c>
      <c r="E16" s="68" t="s">
        <v>32</v>
      </c>
      <c r="F16" s="72" t="s">
        <v>10</v>
      </c>
      <c r="G16" s="69" t="s">
        <v>38</v>
      </c>
      <c r="H16" s="10">
        <v>6000</v>
      </c>
      <c r="I16" s="10">
        <v>50000</v>
      </c>
      <c r="J16" s="10">
        <v>50000</v>
      </c>
      <c r="K16" s="10">
        <f t="shared" si="7"/>
        <v>2500</v>
      </c>
      <c r="L16" s="10">
        <f t="shared" si="9"/>
        <v>500</v>
      </c>
      <c r="N16" s="6">
        <f t="shared" si="3"/>
        <v>40000</v>
      </c>
    </row>
    <row r="17" spans="1:17" s="3" customFormat="1" ht="40.5" customHeight="1" x14ac:dyDescent="0.25">
      <c r="A17" s="2">
        <v>15</v>
      </c>
      <c r="B17" s="2">
        <v>20</v>
      </c>
      <c r="C17" s="66" t="s">
        <v>36</v>
      </c>
      <c r="D17" s="67" t="s">
        <v>57</v>
      </c>
      <c r="E17" s="68" t="s">
        <v>46</v>
      </c>
      <c r="F17" s="72" t="s">
        <v>10</v>
      </c>
      <c r="G17" s="69" t="s">
        <v>42</v>
      </c>
      <c r="H17" s="10">
        <v>14400</v>
      </c>
      <c r="I17" s="10">
        <v>320000</v>
      </c>
      <c r="J17" s="10">
        <v>256000</v>
      </c>
      <c r="K17" s="10">
        <f t="shared" si="7"/>
        <v>12800</v>
      </c>
      <c r="L17" s="10">
        <f t="shared" si="9"/>
        <v>2600</v>
      </c>
      <c r="N17" s="6">
        <f t="shared" si="3"/>
        <v>204800</v>
      </c>
    </row>
    <row r="18" spans="1:17" s="3" customFormat="1" ht="40.5" customHeight="1" x14ac:dyDescent="0.25">
      <c r="A18" s="2">
        <v>16</v>
      </c>
      <c r="B18" s="2">
        <v>21</v>
      </c>
      <c r="C18" s="66" t="s">
        <v>36</v>
      </c>
      <c r="D18" s="67" t="s">
        <v>58</v>
      </c>
      <c r="E18" s="68" t="s">
        <v>59</v>
      </c>
      <c r="F18" s="72" t="s">
        <v>10</v>
      </c>
      <c r="G18" s="69" t="s">
        <v>38</v>
      </c>
      <c r="H18" s="10">
        <v>6000</v>
      </c>
      <c r="I18" s="10">
        <v>5000</v>
      </c>
      <c r="J18" s="10">
        <v>4000</v>
      </c>
      <c r="K18" s="10">
        <f t="shared" si="7"/>
        <v>200</v>
      </c>
      <c r="L18" s="10">
        <f>IF(J18&lt;=10000,250,IF(J18&lt;=20000,300,IF(J18&lt;=30000,350,IF(J18&lt;=40000,400,IF(J18&lt;50000,450,IF(J18=50000,500,IF(J18&lt;=60000,600,IF(J18&lt;=70000,700,IF(J18&lt;=80000,800,IF(J18&lt;=90000,900,IF(J18&lt;=100000,1000,IF(J18&lt;=120000,1200,IF(J18&lt;=140000,1400,IF(J18&lt;=160000,1600,IF(J18&lt;=180000,1800,IF(J18&lt;=200000,2000,IF(J18&lt;=220000,2200,IF(J18&lt;=240000,2400,IF(J18&lt;=260000,2600,IF(J18&lt;=280000,2800,IF(J18&lt;=300000,3000,IF(J18&lt;=320000,3200,IF(J18&lt;=340000,3400,IF(J18&lt;=360000,3600,IF(J18&lt;=380000,3800,IF(J18&lt;=400000,4000,IF(J18&lt;=420000,4200,IF(J18&lt;=440000,4400,IF(J18&lt;=460000,4600,IF(J18&lt;=480000,4800,IF(J18&lt;=500000,5000,IF(J18&lt;=600000,5200,IF(J18&lt;=700000,5400,IF(J18&lt;=800000,5600,IF(J18&lt;=900000,5800,6000)))))))))))))))))))))))))))))))))))</f>
        <v>250</v>
      </c>
      <c r="N18" s="6">
        <f>ROUNDUP(J18*0.8,0)</f>
        <v>3200</v>
      </c>
    </row>
    <row r="19" spans="1:17" s="3" customFormat="1" ht="40.5" customHeight="1" x14ac:dyDescent="0.25">
      <c r="A19" s="2">
        <v>17</v>
      </c>
      <c r="B19" s="2">
        <v>23</v>
      </c>
      <c r="C19" s="66" t="s">
        <v>36</v>
      </c>
      <c r="D19" s="67" t="s">
        <v>60</v>
      </c>
      <c r="E19" s="68" t="s">
        <v>46</v>
      </c>
      <c r="F19" s="72" t="s">
        <v>10</v>
      </c>
      <c r="G19" s="69" t="s">
        <v>38</v>
      </c>
      <c r="H19" s="10">
        <v>6000</v>
      </c>
      <c r="I19" s="10">
        <v>25000</v>
      </c>
      <c r="J19" s="10">
        <v>25000</v>
      </c>
      <c r="K19" s="10">
        <f t="shared" si="7"/>
        <v>1250</v>
      </c>
      <c r="L19" s="10">
        <f t="shared" ref="L19" si="10">IF(J19&lt;=10000,250,IF(J19&lt;=20000,300,IF(J19&lt;=30000,350,IF(J19&lt;=40000,400,IF(J19&lt;50000,450,IF(J19=50000,500,IF(J19&lt;=60000,600,IF(J19&lt;=70000,700,IF(J19&lt;=80000,800,IF(J19&lt;=90000,900,IF(J19&lt;=100000,1000,IF(J19&lt;=120000,1200,IF(J19&lt;=140000,1400,IF(J19&lt;=160000,1600,IF(J19&lt;=180000,1800,IF(J19&lt;=200000,2000,IF(J19&lt;=220000,2200,IF(J19&lt;=240000,2400,IF(J19&lt;=260000,2600,IF(J19&lt;=280000,2800,IF(J19&lt;=300000,3000,IF(J19&lt;=320000,3200,IF(J19&lt;=340000,3400,IF(J19&lt;=360000,3600,IF(J19&lt;=380000,3800,IF(J19&lt;=400000,4000,IF(J19&lt;=420000,4200,IF(J19&lt;=440000,4400,IF(J19&lt;=460000,4600,IF(J19&lt;=480000,4800,IF(J19&lt;=500000,5000,IF(J19&lt;=600000,5200,IF(J19&lt;=700000,5400,IF(J19&lt;=800000,5600,IF(J19&lt;=900000,5800,6000)))))))))))))))))))))))))))))))))))</f>
        <v>350</v>
      </c>
      <c r="N19" s="6">
        <f t="shared" si="3"/>
        <v>20000</v>
      </c>
      <c r="O19" s="70"/>
      <c r="P19" s="71"/>
    </row>
    <row r="23" spans="1:17" x14ac:dyDescent="0.3">
      <c r="J23" s="7"/>
    </row>
    <row r="24" spans="1:17" x14ac:dyDescent="0.3">
      <c r="Q24" s="20"/>
    </row>
    <row r="50" spans="1:14" ht="171" customHeight="1" x14ac:dyDescent="0.3"/>
    <row r="51" spans="1:14" ht="125.25" customHeight="1" x14ac:dyDescent="0.3"/>
    <row r="52" spans="1:14" ht="10.5" hidden="1" customHeight="1" x14ac:dyDescent="0.3">
      <c r="A52" s="19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4" s="20" customFormat="1" x14ac:dyDescent="0.3">
      <c r="B53" s="29" t="s">
        <v>29</v>
      </c>
    </row>
    <row r="54" spans="1:14" s="44" customFormat="1" ht="12.75" customHeight="1" x14ac:dyDescent="0.3">
      <c r="A54" s="42"/>
      <c r="B54" s="78" t="s">
        <v>14</v>
      </c>
      <c r="C54" s="78"/>
      <c r="D54" s="78"/>
      <c r="E54" s="78"/>
      <c r="F54" s="78"/>
      <c r="G54" s="78"/>
      <c r="H54" s="78"/>
      <c r="I54" s="78"/>
      <c r="J54" s="78"/>
      <c r="K54" s="78"/>
      <c r="L54" s="43"/>
      <c r="N54" s="45"/>
    </row>
    <row r="55" spans="1:14" s="44" customFormat="1" ht="12.75" customHeight="1" x14ac:dyDescent="0.3">
      <c r="A55" s="46"/>
      <c r="B55" s="79" t="s">
        <v>15</v>
      </c>
      <c r="C55" s="79"/>
      <c r="D55" s="79"/>
      <c r="E55" s="79"/>
      <c r="F55" s="79"/>
      <c r="G55" s="79"/>
      <c r="H55" s="79"/>
      <c r="I55" s="79"/>
      <c r="J55" s="79"/>
      <c r="K55" s="79"/>
      <c r="L55" s="47"/>
      <c r="N55" s="45"/>
    </row>
    <row r="56" spans="1:14" s="44" customFormat="1" ht="12.75" customHeight="1" x14ac:dyDescent="0.3">
      <c r="A56" s="46"/>
      <c r="B56" s="48" t="s">
        <v>16</v>
      </c>
      <c r="C56" s="48"/>
      <c r="D56" s="48"/>
      <c r="E56" s="48"/>
      <c r="F56" s="48"/>
      <c r="G56" s="48"/>
      <c r="H56" s="48"/>
      <c r="I56" s="48"/>
      <c r="J56" s="48"/>
      <c r="K56" s="48"/>
      <c r="L56" s="47"/>
      <c r="N56" s="45"/>
    </row>
    <row r="57" spans="1:14" s="44" customFormat="1" ht="12.75" customHeight="1" x14ac:dyDescent="0.3">
      <c r="A57" s="46"/>
      <c r="B57" s="49" t="s">
        <v>17</v>
      </c>
      <c r="C57" s="49"/>
      <c r="D57" s="49"/>
      <c r="E57" s="48"/>
      <c r="F57" s="48"/>
      <c r="G57" s="48"/>
      <c r="H57" s="48"/>
      <c r="I57" s="48"/>
      <c r="J57" s="48"/>
      <c r="K57" s="48"/>
      <c r="L57" s="47"/>
      <c r="N57" s="45"/>
    </row>
    <row r="58" spans="1:14" s="44" customFormat="1" ht="12.75" customHeight="1" x14ac:dyDescent="0.3">
      <c r="A58" s="46"/>
      <c r="B58" s="49" t="s">
        <v>18</v>
      </c>
      <c r="C58" s="49"/>
      <c r="D58" s="49"/>
      <c r="E58" s="48"/>
      <c r="F58" s="48"/>
      <c r="G58" s="48"/>
      <c r="H58" s="48" t="s">
        <v>19</v>
      </c>
      <c r="I58" s="48"/>
      <c r="J58" s="48" t="s">
        <v>20</v>
      </c>
      <c r="K58" s="48"/>
      <c r="L58" s="47"/>
      <c r="N58" s="45"/>
    </row>
    <row r="59" spans="1:14" s="44" customFormat="1" ht="12.75" customHeight="1" x14ac:dyDescent="0.3">
      <c r="A59" s="46"/>
      <c r="B59" s="50" t="s">
        <v>25</v>
      </c>
      <c r="C59" s="50"/>
      <c r="D59" s="50"/>
      <c r="E59" s="50"/>
      <c r="F59" s="50"/>
      <c r="G59" s="51">
        <v>99999</v>
      </c>
      <c r="H59" s="52">
        <v>9999999</v>
      </c>
      <c r="I59" s="53">
        <v>9999</v>
      </c>
      <c r="J59" s="84" t="s">
        <v>21</v>
      </c>
      <c r="K59" s="85"/>
      <c r="L59" s="47"/>
      <c r="N59" s="45"/>
    </row>
    <row r="60" spans="1:14" s="44" customFormat="1" ht="12.75" customHeight="1" x14ac:dyDescent="0.3">
      <c r="A60" s="46"/>
      <c r="B60" s="50" t="s">
        <v>26</v>
      </c>
      <c r="C60" s="50"/>
      <c r="D60" s="50"/>
      <c r="E60" s="50"/>
      <c r="F60" s="50"/>
      <c r="G60" s="54"/>
      <c r="H60" s="54" t="s">
        <v>22</v>
      </c>
      <c r="I60" s="54"/>
      <c r="J60" s="86" t="s">
        <v>23</v>
      </c>
      <c r="K60" s="87"/>
      <c r="L60" s="47"/>
      <c r="N60" s="45"/>
    </row>
    <row r="61" spans="1:14" s="13" customFormat="1" ht="12.75" customHeight="1" x14ac:dyDescent="0.25">
      <c r="A61" s="22"/>
      <c r="B61" s="37" t="s">
        <v>24</v>
      </c>
      <c r="C61" s="37"/>
      <c r="D61" s="37"/>
      <c r="E61" s="37"/>
      <c r="F61" s="37"/>
      <c r="G61" s="25">
        <v>90001</v>
      </c>
      <c r="H61" s="80">
        <v>8005711</v>
      </c>
      <c r="I61" s="81"/>
      <c r="J61" s="88"/>
      <c r="K61" s="89"/>
      <c r="L61" s="31"/>
      <c r="N61" s="24"/>
    </row>
    <row r="62" spans="1:14" s="13" customFormat="1" ht="12.75" customHeight="1" x14ac:dyDescent="0.25">
      <c r="A62" s="22"/>
      <c r="B62" s="27" t="s">
        <v>25</v>
      </c>
      <c r="C62" s="27"/>
      <c r="D62" s="27"/>
      <c r="E62" s="27"/>
      <c r="F62" s="27"/>
      <c r="G62" s="30"/>
      <c r="H62" s="27"/>
      <c r="I62" s="27"/>
      <c r="J62" s="90"/>
      <c r="K62" s="91"/>
      <c r="L62" s="31"/>
      <c r="N62" s="24"/>
    </row>
    <row r="63" spans="1:14" s="13" customFormat="1" ht="12.75" customHeight="1" x14ac:dyDescent="0.25">
      <c r="A63" s="22"/>
      <c r="B63" s="32" t="s">
        <v>27</v>
      </c>
      <c r="C63" s="16"/>
      <c r="D63" s="16"/>
      <c r="E63" s="16"/>
      <c r="F63" s="37"/>
      <c r="G63" s="37"/>
      <c r="H63" s="37"/>
      <c r="I63" s="38"/>
      <c r="J63" s="92" t="s">
        <v>21</v>
      </c>
      <c r="K63" s="93"/>
      <c r="L63" s="31"/>
      <c r="N63" s="24"/>
    </row>
    <row r="64" spans="1:14" s="44" customFormat="1" ht="12.75" customHeight="1" x14ac:dyDescent="0.3">
      <c r="A64" s="46"/>
      <c r="B64" s="50"/>
      <c r="C64" s="48"/>
      <c r="D64" s="48"/>
      <c r="E64" s="48"/>
      <c r="F64" s="48"/>
      <c r="G64" s="48"/>
      <c r="H64" s="48"/>
      <c r="I64" s="47"/>
      <c r="J64" s="82" t="s">
        <v>23</v>
      </c>
      <c r="K64" s="83"/>
      <c r="L64" s="47"/>
      <c r="M64" s="63"/>
      <c r="N64" s="45"/>
    </row>
    <row r="65" spans="1:15" s="13" customFormat="1" ht="12.75" customHeight="1" x14ac:dyDescent="0.25">
      <c r="A65" s="23"/>
      <c r="B65" s="32" t="s">
        <v>12</v>
      </c>
      <c r="C65" s="39"/>
      <c r="D65" s="39"/>
      <c r="E65" s="39"/>
      <c r="F65" s="39"/>
      <c r="G65" s="39"/>
      <c r="H65" s="39"/>
      <c r="I65" s="18"/>
      <c r="J65" s="18"/>
      <c r="K65" s="18"/>
      <c r="L65" s="40"/>
      <c r="M65" s="64"/>
      <c r="N65" s="24"/>
    </row>
    <row r="66" spans="1:15" s="13" customFormat="1" ht="12.75" customHeight="1" x14ac:dyDescent="0.25">
      <c r="A66" s="23"/>
      <c r="B66" s="14" t="s">
        <v>28</v>
      </c>
      <c r="C66" s="14"/>
      <c r="D66" s="14"/>
      <c r="E66" s="14"/>
      <c r="F66" s="12"/>
      <c r="G66" s="15" t="str">
        <f>C3</f>
        <v>38-Ա 18/03/2019թ.</v>
      </c>
      <c r="H66" s="49" t="s">
        <v>35</v>
      </c>
      <c r="I66" s="26"/>
      <c r="J66" s="12"/>
      <c r="K66" s="26"/>
      <c r="L66" s="40"/>
      <c r="M66" s="23"/>
      <c r="O66" s="61"/>
    </row>
    <row r="67" spans="1:15" s="13" customFormat="1" ht="9.75" customHeight="1" x14ac:dyDescent="0.25">
      <c r="A67" s="56"/>
      <c r="B67" s="57"/>
      <c r="C67" s="57"/>
      <c r="D67" s="57"/>
      <c r="E67" s="57"/>
      <c r="F67" s="57"/>
      <c r="G67" s="57"/>
      <c r="H67" s="57"/>
      <c r="I67" s="58"/>
      <c r="J67" s="57"/>
      <c r="K67" s="57"/>
      <c r="L67" s="73"/>
      <c r="M67" s="23"/>
      <c r="O67" s="61"/>
    </row>
    <row r="68" spans="1:15" s="17" customFormat="1" ht="5.25" customHeight="1" x14ac:dyDescent="0.25">
      <c r="A68" s="59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60"/>
      <c r="M68" s="60"/>
      <c r="O68" s="28"/>
    </row>
    <row r="69" spans="1:15" s="20" customFormat="1" ht="9" customHeight="1" x14ac:dyDescent="0.3"/>
    <row r="70" spans="1:15" s="20" customFormat="1" x14ac:dyDescent="0.3">
      <c r="B70" s="29" t="s">
        <v>30</v>
      </c>
    </row>
    <row r="71" spans="1:15" s="13" customFormat="1" ht="12.75" customHeight="1" x14ac:dyDescent="0.25">
      <c r="A71" s="55"/>
      <c r="B71" s="76" t="s">
        <v>14</v>
      </c>
      <c r="C71" s="76"/>
      <c r="D71" s="76"/>
      <c r="E71" s="76"/>
      <c r="F71" s="76"/>
      <c r="G71" s="76"/>
      <c r="H71" s="76"/>
      <c r="I71" s="76"/>
      <c r="J71" s="76"/>
      <c r="K71" s="76"/>
      <c r="L71" s="38"/>
      <c r="N71" s="24"/>
    </row>
    <row r="72" spans="1:15" s="13" customFormat="1" ht="12.75" customHeight="1" x14ac:dyDescent="0.25">
      <c r="A72" s="22"/>
      <c r="B72" s="77" t="s">
        <v>15</v>
      </c>
      <c r="C72" s="77"/>
      <c r="D72" s="77"/>
      <c r="E72" s="77"/>
      <c r="F72" s="77"/>
      <c r="G72" s="77"/>
      <c r="H72" s="77"/>
      <c r="I72" s="77"/>
      <c r="J72" s="77"/>
      <c r="K72" s="77"/>
      <c r="L72" s="31"/>
      <c r="N72" s="24"/>
    </row>
    <row r="73" spans="1:15" s="13" customFormat="1" ht="12.75" customHeight="1" x14ac:dyDescent="0.25">
      <c r="A73" s="22"/>
      <c r="B73" s="16" t="s">
        <v>16</v>
      </c>
      <c r="C73" s="16"/>
      <c r="D73" s="16"/>
      <c r="E73" s="16"/>
      <c r="F73" s="16"/>
      <c r="G73" s="16"/>
      <c r="H73" s="16"/>
      <c r="I73" s="16"/>
      <c r="J73" s="16"/>
      <c r="K73" s="16"/>
      <c r="L73" s="31"/>
      <c r="N73" s="24"/>
    </row>
    <row r="74" spans="1:15" s="13" customFormat="1" ht="12.75" customHeight="1" x14ac:dyDescent="0.25">
      <c r="A74" s="22"/>
      <c r="B74" s="21" t="s">
        <v>17</v>
      </c>
      <c r="C74" s="21"/>
      <c r="D74" s="21"/>
      <c r="E74" s="16"/>
      <c r="F74" s="16"/>
      <c r="G74" s="16"/>
      <c r="H74" s="16"/>
      <c r="I74" s="16"/>
      <c r="J74" s="16"/>
      <c r="K74" s="16"/>
      <c r="L74" s="31"/>
      <c r="N74" s="24"/>
    </row>
    <row r="75" spans="1:15" s="13" customFormat="1" ht="12.75" customHeight="1" x14ac:dyDescent="0.25">
      <c r="A75" s="22"/>
      <c r="B75" s="21" t="s">
        <v>18</v>
      </c>
      <c r="C75" s="21"/>
      <c r="D75" s="21"/>
      <c r="E75" s="16"/>
      <c r="F75" s="16"/>
      <c r="G75" s="16"/>
      <c r="H75" s="16" t="s">
        <v>19</v>
      </c>
      <c r="I75" s="16"/>
      <c r="J75" s="16" t="s">
        <v>20</v>
      </c>
      <c r="K75" s="16"/>
      <c r="L75" s="31"/>
      <c r="N75" s="24"/>
    </row>
    <row r="76" spans="1:15" s="13" customFormat="1" ht="12.75" customHeight="1" x14ac:dyDescent="0.25">
      <c r="A76" s="22"/>
      <c r="B76" s="32" t="s">
        <v>25</v>
      </c>
      <c r="C76" s="32"/>
      <c r="D76" s="32"/>
      <c r="E76" s="32"/>
      <c r="F76" s="32"/>
      <c r="G76" s="33">
        <v>99999</v>
      </c>
      <c r="H76" s="34">
        <v>9999999</v>
      </c>
      <c r="I76" s="35">
        <v>9999</v>
      </c>
      <c r="J76" s="92" t="s">
        <v>21</v>
      </c>
      <c r="K76" s="93"/>
      <c r="L76" s="31"/>
      <c r="N76" s="24"/>
    </row>
    <row r="77" spans="1:15" s="13" customFormat="1" ht="12.75" customHeight="1" x14ac:dyDescent="0.25">
      <c r="A77" s="22"/>
      <c r="B77" s="32" t="s">
        <v>26</v>
      </c>
      <c r="C77" s="32"/>
      <c r="D77" s="32"/>
      <c r="E77" s="32"/>
      <c r="F77" s="32"/>
      <c r="G77" s="36"/>
      <c r="H77" s="36" t="s">
        <v>22</v>
      </c>
      <c r="I77" s="36"/>
      <c r="J77" s="88" t="s">
        <v>23</v>
      </c>
      <c r="K77" s="89"/>
      <c r="L77" s="31"/>
      <c r="N77" s="24"/>
    </row>
    <row r="78" spans="1:15" s="13" customFormat="1" ht="12.75" customHeight="1" x14ac:dyDescent="0.25">
      <c r="A78" s="22"/>
      <c r="B78" s="37" t="s">
        <v>24</v>
      </c>
      <c r="C78" s="37"/>
      <c r="D78" s="37"/>
      <c r="E78" s="37"/>
      <c r="F78" s="37"/>
      <c r="G78" s="25">
        <v>90001</v>
      </c>
      <c r="H78" s="80">
        <v>8002171</v>
      </c>
      <c r="I78" s="81"/>
      <c r="J78" s="88"/>
      <c r="K78" s="89"/>
      <c r="L78" s="31"/>
      <c r="N78" s="24"/>
    </row>
    <row r="79" spans="1:15" s="13" customFormat="1" ht="12.75" customHeight="1" x14ac:dyDescent="0.25">
      <c r="A79" s="22"/>
      <c r="B79" s="27" t="s">
        <v>25</v>
      </c>
      <c r="C79" s="27"/>
      <c r="D79" s="27"/>
      <c r="E79" s="27"/>
      <c r="F79" s="27"/>
      <c r="G79" s="30"/>
      <c r="H79" s="27"/>
      <c r="I79" s="27"/>
      <c r="J79" s="90"/>
      <c r="K79" s="91"/>
      <c r="L79" s="31"/>
      <c r="N79" s="24"/>
    </row>
    <row r="80" spans="1:15" s="13" customFormat="1" ht="12.75" customHeight="1" x14ac:dyDescent="0.25">
      <c r="A80" s="22"/>
      <c r="B80" s="32" t="s">
        <v>27</v>
      </c>
      <c r="C80" s="16"/>
      <c r="D80" s="16"/>
      <c r="E80" s="16"/>
      <c r="F80" s="37"/>
      <c r="G80" s="37"/>
      <c r="H80" s="37"/>
      <c r="I80" s="38"/>
      <c r="J80" s="92" t="s">
        <v>21</v>
      </c>
      <c r="K80" s="93"/>
      <c r="L80" s="31"/>
      <c r="N80" s="24"/>
    </row>
    <row r="81" spans="1:15" s="13" customFormat="1" ht="12.75" customHeight="1" x14ac:dyDescent="0.25">
      <c r="A81" s="22"/>
      <c r="B81" s="32"/>
      <c r="C81" s="16"/>
      <c r="D81" s="16"/>
      <c r="E81" s="16"/>
      <c r="F81" s="16"/>
      <c r="G81" s="16"/>
      <c r="H81" s="16"/>
      <c r="I81" s="31"/>
      <c r="J81" s="90" t="s">
        <v>23</v>
      </c>
      <c r="K81" s="91"/>
      <c r="L81" s="31"/>
      <c r="N81" s="24"/>
    </row>
    <row r="82" spans="1:15" s="13" customFormat="1" ht="12.75" customHeight="1" x14ac:dyDescent="0.25">
      <c r="A82" s="23"/>
      <c r="B82" s="32" t="s">
        <v>12</v>
      </c>
      <c r="C82" s="39"/>
      <c r="D82" s="39"/>
      <c r="E82" s="39"/>
      <c r="F82" s="39"/>
      <c r="G82" s="39"/>
      <c r="H82" s="39"/>
      <c r="I82" s="18"/>
      <c r="J82" s="18"/>
      <c r="K82" s="18"/>
      <c r="L82" s="40"/>
      <c r="N82" s="24"/>
    </row>
    <row r="83" spans="1:15" s="13" customFormat="1" ht="12.75" customHeight="1" x14ac:dyDescent="0.25">
      <c r="A83" s="23"/>
      <c r="B83" s="21" t="s">
        <v>13</v>
      </c>
      <c r="C83" s="14"/>
      <c r="D83" s="14"/>
      <c r="E83" s="14"/>
      <c r="F83" s="12"/>
      <c r="G83" s="41" t="str">
        <f>C3</f>
        <v>38-Ա 18/03/2019թ.</v>
      </c>
      <c r="H83" s="49" t="s">
        <v>35</v>
      </c>
      <c r="I83" s="26"/>
      <c r="J83" s="12"/>
      <c r="K83" s="26"/>
      <c r="L83" s="40"/>
      <c r="M83" s="23"/>
      <c r="O83" s="61"/>
    </row>
    <row r="84" spans="1:15" s="13" customFormat="1" ht="12.75" customHeight="1" x14ac:dyDescent="0.25">
      <c r="A84" s="23"/>
      <c r="B84" s="18"/>
      <c r="C84" s="18"/>
      <c r="D84" s="18"/>
      <c r="E84" s="18"/>
      <c r="F84" s="18"/>
      <c r="G84" s="18"/>
      <c r="H84" s="18"/>
      <c r="I84" s="12"/>
      <c r="J84" s="18"/>
      <c r="K84" s="18"/>
      <c r="L84" s="40"/>
      <c r="M84" s="23"/>
      <c r="O84" s="61"/>
    </row>
    <row r="85" spans="1:15" s="17" customFormat="1" ht="5.25" customHeight="1" x14ac:dyDescent="0.25">
      <c r="A85" s="30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74"/>
      <c r="M85" s="22"/>
      <c r="O85" s="62"/>
    </row>
    <row r="86" spans="1:15" x14ac:dyDescent="0.3">
      <c r="M86" s="20"/>
    </row>
  </sheetData>
  <mergeCells count="21">
    <mergeCell ref="J80:K80"/>
    <mergeCell ref="J81:K81"/>
    <mergeCell ref="J76:K76"/>
    <mergeCell ref="J77:K77"/>
    <mergeCell ref="H78:I78"/>
    <mergeCell ref="J78:K78"/>
    <mergeCell ref="J79:K79"/>
    <mergeCell ref="P3:P4"/>
    <mergeCell ref="Q3:Q4"/>
    <mergeCell ref="R3:R4"/>
    <mergeCell ref="B71:K71"/>
    <mergeCell ref="B72:K72"/>
    <mergeCell ref="B54:K54"/>
    <mergeCell ref="B55:K55"/>
    <mergeCell ref="H61:I61"/>
    <mergeCell ref="J64:K64"/>
    <mergeCell ref="J59:K59"/>
    <mergeCell ref="J60:K60"/>
    <mergeCell ref="J61:K61"/>
    <mergeCell ref="J62:K62"/>
    <mergeCell ref="J63:K63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https:/mul-spm.gov.am/tasks/docs/attachment.php?id=100924&amp;fn=PetGuyq1-504-38-2.xlsx&amp;out=1&amp;token=d3a3afd15b5864cb8fa0</cp:keywords>
  <cp:lastModifiedBy>Windows User</cp:lastModifiedBy>
  <cp:lastPrinted>2019-04-15T11:30:16Z</cp:lastPrinted>
  <dcterms:created xsi:type="dcterms:W3CDTF">2012-09-27T09:10:38Z</dcterms:created>
  <dcterms:modified xsi:type="dcterms:W3CDTF">2019-04-16T00:52:01Z</dcterms:modified>
</cp:coreProperties>
</file>