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a\Desktop\Xary\Azdarar2019\May\06.05.19\"/>
    </mc:Choice>
  </mc:AlternateContent>
  <bookViews>
    <workbookView xWindow="0" yWindow="0" windowWidth="24000" windowHeight="910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O7" i="4" l="1"/>
  <c r="M7" i="4"/>
  <c r="L7" i="4"/>
  <c r="L4" i="4"/>
  <c r="M4" i="4"/>
  <c r="L5" i="4"/>
  <c r="M5" i="4"/>
  <c r="L6" i="4"/>
  <c r="M6" i="4"/>
  <c r="O5" i="4"/>
  <c r="G54" i="4" l="1"/>
  <c r="G71" i="4"/>
  <c r="M3" i="4"/>
  <c r="O3" i="4" l="1"/>
  <c r="L3" i="4"/>
</calcChain>
</file>

<file path=xl/sharedStrings.xml><?xml version="1.0" encoding="utf-8"?>
<sst xmlns="http://schemas.openxmlformats.org/spreadsheetml/2006/main" count="85" uniqueCount="51">
  <si>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</si>
  <si>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</si>
  <si>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</si>
  <si>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</si>
  <si>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</si>
  <si>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</si>
  <si>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</si>
  <si>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</si>
  <si>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</si>
  <si>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</si>
  <si>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</si>
  <si>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</si>
  <si>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</si>
  <si>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</si>
  <si>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</si>
  <si>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</si>
  <si>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</si>
  <si>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</si>
  <si>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</si>
  <si>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</si>
  <si>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</si>
  <si>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</si>
  <si>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</si>
  <si>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</si>
  <si>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</si>
  <si>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</si>
  <si>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</si>
  <si>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</si>
  <si>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</si>
  <si>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</si>
  <si>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Գնահատված արժեքը 03.11.2018թ դրությամբ  /դրամ/</t>
  </si>
  <si>
    <t>,  լոտ N (նախընտրած լոտի համարը)</t>
  </si>
  <si>
    <t>Գնահատման ամսաթիվը</t>
  </si>
  <si>
    <t>67-Ա 03/05/2019թ.</t>
  </si>
  <si>
    <t>2011թ.</t>
  </si>
  <si>
    <t xml:space="preserve">Գույնը՝ սպիտակ, վիճակը՝ շարժիչը, ընթացային համակարգի սարքերը, ավտոմատ փոխանցման տուփը և հանգույցները նորմալ աշխատանքային վիճակում, թափքի որոշ հատվածների վրա առկա են քերծվածքներ, որոնք ենթակա են կոսմետիկ վերանորոգման </t>
  </si>
  <si>
    <t>25.03.2019թ.</t>
  </si>
  <si>
    <t>Ա/մ.ԲԻԴ BYD F6 GS-I (պ/հ.՝ 403 SS 03, ն/հ.՝ LGXC36DG0B1076090, թափքը՝ սեդան)</t>
  </si>
  <si>
    <t>Ա/մ. ԲԻԴ BYD F3 GL-I (պ/հ.՝ 401 ՏՏ 03, ն/հ.՝ LGXC36DG2B1076091, թափքը՝ սեդան)</t>
  </si>
  <si>
    <t xml:space="preserve">Գույնը՝ սև, վիճակը՝ շարժիչը, ընթացային համակարգի սարքերը, ավտոմատ փոխանցման տուփը և հանգույցները նորմալ աշխատանքային վիճակում, թափքի որոշ հատվածների վրա առկա են քերծվածքներ, որոնք ենթակա են կոսմետիկ վերանորոգման  </t>
  </si>
  <si>
    <t>26.04.2019թ.</t>
  </si>
  <si>
    <t>Ա/մ. ԲԻԴ BYD F6 GS-1 (պ/հ.՝ 012 SS 03, ն/հ.՝ LGXC36DG6B1076093, թափքը՝ սեդան)</t>
  </si>
  <si>
    <t xml:space="preserve">Գույնը՝ սև, վիճակը՝ շարժիչը, ընթացային համակարգի սարքերը, ավտոմատ փոխանցման տուփը և հանգույցները նորմալ աշխատանքային վիճակում, թափքի որոշ հատվածների վրա առկա են քերծվածքներ, որոնք ենթակա են կոսմետիկ վերանորոգման </t>
  </si>
  <si>
    <t>Ա/մ. Ֆոլկսվագեն (VOLKSWAGEN PASSAT CC               2.0 T) (պ/հ.՝ 402 SS 03, ն/հ.՝ WVWMP7AN5AE538889, թափքը՝ սեդան)</t>
  </si>
  <si>
    <t>2010թ.</t>
  </si>
  <si>
    <t>26.04.2019թ</t>
  </si>
  <si>
    <t xml:space="preserve">Գույնը՝ սպիտակ, վիճակը՝ շարժիչը, ընթացային համակարգի սարքերը, ավտոմատ փոխանցման տուփը և հանգույցները նորմալ աշխատանքային վիճակում են </t>
  </si>
  <si>
    <t>Ա/մ. Շևրոլե  Նիվա (CHEVROLET NIVA-21230) (պ/հ.՝ 816 LO 67, ն/հ.՝ X9L21230090282615, թափքը՝ ունիվերսալ)</t>
  </si>
  <si>
    <t>2009թ.</t>
  </si>
  <si>
    <t xml:space="preserve">Գույնը՝ արծաթափայլ մետալիկ, վիճակը՝ շարժիչը, ընթացային համակարգի սարքերը, ավտոմատ փոխանցման տուփը և հանգույցները աշխատանքային վիճակում են, սակայն ունեն ընթացիկ նորոգման կարիք, թափքի որոշ հատվածների վրա առկա են քերծվածքներ և փոսեր, որոնք ենթակա են վերանորոգման </t>
  </si>
  <si>
    <t>10/12/2019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</si>
</sst>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4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12</xdr:col>
      <xdr:colOff>395655</xdr:colOff>
      <xdr:row>0</xdr:row>
      <xdr:rowOff>1487365</xdr:rowOff>
    </xdr:to>
    <xdr:sp macro="" textlink="">
      <xdr:nvSpPr>
        <xdr:cNvPr id="2" name="TextBox 1"/>
        <xdr:cNvSpPr txBox="1"/>
      </xdr:nvSpPr>
      <xdr:spPr>
        <a:xfrm>
          <a:off x="43295" y="26669"/>
          <a:ext cx="6023398" cy="1460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ՄԱՅԻՍԻ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22-ԻՆ, ԺԱՄԸ՝ 14:3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մայիսի 3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67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արդարադատության նախարարության հարկադիր կատարումն ապահովող ծառայությանն ամրացված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7</xdr:row>
      <xdr:rowOff>117229</xdr:rowOff>
    </xdr:from>
    <xdr:to>
      <xdr:col>12</xdr:col>
      <xdr:colOff>402982</xdr:colOff>
      <xdr:row>38</xdr:row>
      <xdr:rowOff>2923442</xdr:rowOff>
    </xdr:to>
    <xdr:sp macro="" textlink="">
      <xdr:nvSpPr>
        <xdr:cNvPr id="3" name="TextBox 2"/>
        <xdr:cNvSpPr txBox="1"/>
      </xdr:nvSpPr>
      <xdr:spPr>
        <a:xfrm>
          <a:off x="36195" y="18903460"/>
          <a:ext cx="6037825" cy="100452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10-52-88-35 և 043-06-07-09 հեռախոսահամարներով, յուրաքանչյուր աշխատանքային օր՝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մայիսի 3-ի թիվ 67-Ա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108072</xdr:colOff>
      <xdr:row>38</xdr:row>
      <xdr:rowOff>2993819</xdr:rowOff>
    </xdr:from>
    <xdr:to>
      <xdr:col>12</xdr:col>
      <xdr:colOff>314142</xdr:colOff>
      <xdr:row>38</xdr:row>
      <xdr:rowOff>3257969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08072" y="28813896"/>
          <a:ext cx="5767205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51</xdr:row>
      <xdr:rowOff>130968</xdr:rowOff>
    </xdr:from>
    <xdr:to>
      <xdr:col>12</xdr:col>
      <xdr:colOff>123825</xdr:colOff>
      <xdr:row>54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68</xdr:row>
      <xdr:rowOff>76200</xdr:rowOff>
    </xdr:from>
    <xdr:to>
      <xdr:col>12</xdr:col>
      <xdr:colOff>123825</xdr:colOff>
      <xdr:row>71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68</xdr:row>
      <xdr:rowOff>76200</xdr:rowOff>
    </xdr:from>
    <xdr:to>
      <xdr:col>12</xdr:col>
      <xdr:colOff>123825</xdr:colOff>
      <xdr:row>71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68</xdr:row>
      <xdr:rowOff>76200</xdr:rowOff>
    </xdr:from>
    <xdr:to>
      <xdr:col>12</xdr:col>
      <xdr:colOff>123825</xdr:colOff>
      <xdr:row>71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showGridLines="0" tabSelected="1" zoomScale="130" zoomScaleNormal="130" workbookViewId="0">
      <selection activeCell="Q50" sqref="Q50"/>
    </sheetView>
  </sheetViews>
  <sheetFormatPr defaultRowHeight="16.5" x14ac:dyDescent="0.3"/>
  <cols>
    <col min="1" max="2" width="2.85546875" style="4" customWidth="1"/>
    <col min="3" max="3" width="7.85546875" style="4" customWidth="1"/>
    <col min="4" max="4" width="15.140625" style="4" customWidth="1"/>
    <col min="5" max="5" width="5" style="4" customWidth="1"/>
    <col min="6" max="6" width="8.5703125" style="4" customWidth="1"/>
    <col min="7" max="7" width="15.5703125" style="4" customWidth="1"/>
    <col min="8" max="8" width="6.28515625" style="4" customWidth="1"/>
    <col min="9" max="9" width="7.28515625" style="4" customWidth="1"/>
    <col min="10" max="11" width="7" style="4" customWidth="1"/>
    <col min="12" max="13" width="5.85546875" style="4" customWidth="1"/>
    <col min="14" max="14" width="7.5703125" style="4" customWidth="1"/>
    <col min="15" max="15" width="9.140625" style="4" hidden="1" customWidth="1"/>
    <col min="16" max="16384" width="9.140625" style="4"/>
  </cols>
  <sheetData>
    <row r="1" spans="1:21" ht="123.75" customHeight="1" x14ac:dyDescent="0.3"/>
    <row r="2" spans="1:21" s="1" customFormat="1" ht="78.75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11" t="s">
        <v>32</v>
      </c>
      <c r="J2" s="8" t="s">
        <v>30</v>
      </c>
      <c r="K2" s="8" t="s">
        <v>2</v>
      </c>
      <c r="L2" s="9" t="s">
        <v>3</v>
      </c>
      <c r="M2" s="9" t="s">
        <v>6</v>
      </c>
      <c r="O2" s="5">
        <v>0.8</v>
      </c>
    </row>
    <row r="3" spans="1:21" s="3" customFormat="1" ht="114.75" customHeight="1" x14ac:dyDescent="0.25">
      <c r="A3" s="2">
        <v>1</v>
      </c>
      <c r="B3" s="2">
        <v>1</v>
      </c>
      <c r="C3" s="67" t="s">
        <v>33</v>
      </c>
      <c r="D3" s="68" t="s">
        <v>37</v>
      </c>
      <c r="E3" s="69" t="s">
        <v>34</v>
      </c>
      <c r="F3" s="70" t="s">
        <v>10</v>
      </c>
      <c r="G3" s="71" t="s">
        <v>35</v>
      </c>
      <c r="H3" s="10">
        <v>14400</v>
      </c>
      <c r="I3" s="69" t="s">
        <v>36</v>
      </c>
      <c r="J3" s="72">
        <v>2200000</v>
      </c>
      <c r="K3" s="72">
        <v>2200000</v>
      </c>
      <c r="L3" s="10">
        <f t="shared" ref="L3" si="0">ROUNDUP(K3*0.05,0)</f>
        <v>110000</v>
      </c>
      <c r="M3" s="10">
        <f>IF(K3&lt;=10000,250,IF(K3&lt;=20000,300,IF(K3&lt;=30000,350,IF(K3&lt;=40000,400,IF(K3&lt;50000,450,IF(K3=50000,500,IF(K3&lt;=60000,600,IF(K3&lt;=70000,700,IF(K3&lt;=80000,800,IF(K3&lt;=90000,900,IF(K3&lt;=100000,1000,IF(K3&lt;=120000,1200,IF(K3&lt;=140000,1400,IF(K3&lt;=160000,1600,IF(K3&lt;=180000,1800,IF(K3&lt;=200000,2000,IF(K3&lt;=220000,2200,IF(K3&lt;=240000,2400,IF(K3&lt;=260000,2600,IF(K3&lt;=280000,2800,IF(K3&lt;=300000,3000,IF(K3&lt;=320000,3200,IF(K3&lt;=340000,3400,IF(K3&lt;=360000,3600,IF(K3&lt;=380000,3800,IF(K3&lt;=400000,4000,IF(K3&lt;=420000,4200,IF(K3&lt;=440000,4400,IF(K3&lt;=460000,4600,IF(K3&lt;=480000,4800,IF(K3&lt;=500000,5000,IF(K3&lt;=600000,5200,IF(K3&lt;=700000,5400,IF(K3&lt;=800000,5600,IF(K3&lt;=900000,5800,6000)))))))))))))))))))))))))))))))))))</f>
        <v>6000</v>
      </c>
      <c r="O3" s="6">
        <f>ROUNDUP(K3*0.8,0)</f>
        <v>1760000</v>
      </c>
      <c r="Q3" s="75"/>
      <c r="R3" s="75"/>
      <c r="S3" s="75"/>
      <c r="T3" s="66"/>
      <c r="U3" s="66"/>
    </row>
    <row r="4" spans="1:21" s="3" customFormat="1" ht="111.75" customHeight="1" x14ac:dyDescent="0.25">
      <c r="A4" s="2">
        <v>2</v>
      </c>
      <c r="B4" s="2">
        <v>2</v>
      </c>
      <c r="C4" s="67" t="s">
        <v>33</v>
      </c>
      <c r="D4" s="68" t="s">
        <v>38</v>
      </c>
      <c r="E4" s="69" t="s">
        <v>34</v>
      </c>
      <c r="F4" s="70" t="s">
        <v>10</v>
      </c>
      <c r="G4" s="71" t="s">
        <v>39</v>
      </c>
      <c r="H4" s="10">
        <v>14400</v>
      </c>
      <c r="I4" s="69" t="s">
        <v>40</v>
      </c>
      <c r="J4" s="72">
        <v>2000000</v>
      </c>
      <c r="K4" s="72">
        <v>2000000</v>
      </c>
      <c r="L4" s="10">
        <f t="shared" ref="L4:L7" si="1">ROUNDUP(K4*0.05,0)</f>
        <v>100000</v>
      </c>
      <c r="M4" s="10">
        <f t="shared" ref="M4:M6" si="2">IF(K4&lt;=10000,250,IF(K4&lt;=20000,300,IF(K4&lt;=30000,350,IF(K4&lt;=40000,400,IF(K4&lt;50000,450,IF(K4=50000,500,IF(K4&lt;=60000,600,IF(K4&lt;=70000,700,IF(K4&lt;=80000,800,IF(K4&lt;=90000,900,IF(K4&lt;=100000,1000,IF(K4&lt;=120000,1200,IF(K4&lt;=140000,1400,IF(K4&lt;=160000,1600,IF(K4&lt;=180000,1800,IF(K4&lt;=200000,2000,IF(K4&lt;=220000,2200,IF(K4&lt;=240000,2400,IF(K4&lt;=260000,2600,IF(K4&lt;=280000,2800,IF(K4&lt;=300000,3000,IF(K4&lt;=320000,3200,IF(K4&lt;=340000,3400,IF(K4&lt;=360000,3600,IF(K4&lt;=380000,3800,IF(K4&lt;=400000,4000,IF(K4&lt;=420000,4200,IF(K4&lt;=440000,4400,IF(K4&lt;=460000,4600,IF(K4&lt;=480000,4800,IF(K4&lt;=500000,5000,IF(K4&lt;=600000,5200,IF(K4&lt;=700000,5400,IF(K4&lt;=800000,5600,IF(K4&lt;=900000,5800,6000)))))))))))))))))))))))))))))))))))</f>
        <v>6000</v>
      </c>
      <c r="O4" s="65"/>
      <c r="Q4" s="75"/>
      <c r="R4" s="75"/>
      <c r="S4" s="75"/>
      <c r="T4" s="66"/>
      <c r="U4" s="66"/>
    </row>
    <row r="5" spans="1:21" s="3" customFormat="1" ht="117" customHeight="1" x14ac:dyDescent="0.25">
      <c r="A5" s="2">
        <v>3</v>
      </c>
      <c r="B5" s="2">
        <v>3</v>
      </c>
      <c r="C5" s="67" t="s">
        <v>33</v>
      </c>
      <c r="D5" s="68" t="s">
        <v>41</v>
      </c>
      <c r="E5" s="69" t="s">
        <v>34</v>
      </c>
      <c r="F5" s="70" t="s">
        <v>10</v>
      </c>
      <c r="G5" s="71" t="s">
        <v>42</v>
      </c>
      <c r="H5" s="10">
        <v>14400</v>
      </c>
      <c r="I5" s="69" t="s">
        <v>40</v>
      </c>
      <c r="J5" s="72">
        <v>2000000</v>
      </c>
      <c r="K5" s="72">
        <v>2000000</v>
      </c>
      <c r="L5" s="10">
        <f t="shared" si="1"/>
        <v>100000</v>
      </c>
      <c r="M5" s="10">
        <f t="shared" si="2"/>
        <v>6000</v>
      </c>
      <c r="O5" s="6">
        <f>ROUNDUP(K5*0.8,0)</f>
        <v>1600000</v>
      </c>
    </row>
    <row r="6" spans="1:21" s="3" customFormat="1" ht="79.5" customHeight="1" x14ac:dyDescent="0.25">
      <c r="A6" s="2">
        <v>4</v>
      </c>
      <c r="B6" s="2">
        <v>4</v>
      </c>
      <c r="C6" s="67" t="s">
        <v>33</v>
      </c>
      <c r="D6" s="68" t="s">
        <v>43</v>
      </c>
      <c r="E6" s="69" t="s">
        <v>44</v>
      </c>
      <c r="F6" s="70" t="s">
        <v>10</v>
      </c>
      <c r="G6" s="71" t="s">
        <v>46</v>
      </c>
      <c r="H6" s="10">
        <v>14400</v>
      </c>
      <c r="I6" s="69" t="s">
        <v>45</v>
      </c>
      <c r="J6" s="72">
        <v>3150000</v>
      </c>
      <c r="K6" s="72">
        <v>3150000</v>
      </c>
      <c r="L6" s="10">
        <f t="shared" si="1"/>
        <v>157500</v>
      </c>
      <c r="M6" s="10">
        <f t="shared" si="2"/>
        <v>6000</v>
      </c>
      <c r="O6" s="65"/>
    </row>
    <row r="7" spans="1:21" s="3" customFormat="1" ht="133.5" customHeight="1" x14ac:dyDescent="0.25">
      <c r="A7" s="2">
        <v>5</v>
      </c>
      <c r="B7" s="2">
        <v>5</v>
      </c>
      <c r="C7" s="67" t="s">
        <v>33</v>
      </c>
      <c r="D7" s="68" t="s">
        <v>47</v>
      </c>
      <c r="E7" s="69" t="s">
        <v>48</v>
      </c>
      <c r="F7" s="70" t="s">
        <v>10</v>
      </c>
      <c r="G7" s="71" t="s">
        <v>49</v>
      </c>
      <c r="H7" s="10">
        <v>14400</v>
      </c>
      <c r="I7" s="69" t="s">
        <v>45</v>
      </c>
      <c r="J7" s="72">
        <v>1500000</v>
      </c>
      <c r="K7" s="72">
        <v>1500000</v>
      </c>
      <c r="L7" s="10">
        <f t="shared" si="1"/>
        <v>75000</v>
      </c>
      <c r="M7" s="10">
        <f>IF(K7&lt;=10000,250,IF(K7&lt;=20000,300,IF(K7&lt;=30000,350,IF(K7&lt;=40000,400,IF(K7&lt;50000,450,IF(K7=50000,500,IF(K7&lt;=60000,600,IF(K7&lt;=70000,700,IF(K7&lt;=80000,800,IF(K7&lt;=90000,900,IF(K7&lt;=100000,1000,IF(K7&lt;=120000,1200,IF(K7&lt;=140000,1400,IF(K7&lt;=160000,1600,IF(K7&lt;=180000,1800,IF(K7&lt;=200000,2000,IF(K7&lt;=220000,2200,IF(K7&lt;=240000,2400,IF(K7&lt;=260000,2600,IF(K7&lt;=280000,2800,IF(K7&lt;=300000,3000,IF(K7&lt;=320000,3200,IF(K7&lt;=340000,3400,IF(K7&lt;=360000,3600,IF(K7&lt;=380000,3800,IF(K7&lt;=400000,4000,IF(K7&lt;=420000,4200,IF(K7&lt;=440000,4400,IF(K7&lt;=460000,4600,IF(K7&lt;=480000,4800,IF(K7&lt;=500000,5000,IF(K7&lt;=600000,5200,IF(K7&lt;=700000,5400,IF(K7&lt;=800000,5600,IF(K7&lt;=900000,5800,6000)))))))))))))))))))))))))))))))))))</f>
        <v>6000</v>
      </c>
      <c r="O7" s="6">
        <f>ROUNDUP(K7*0.8,0)</f>
        <v>1200000</v>
      </c>
    </row>
    <row r="11" spans="1:21" x14ac:dyDescent="0.3">
      <c r="K11" s="7"/>
    </row>
    <row r="38" spans="1:15" ht="68.25" customHeight="1" x14ac:dyDescent="0.3"/>
    <row r="39" spans="1:15" ht="262.5" customHeight="1" x14ac:dyDescent="0.3"/>
    <row r="40" spans="1:15" ht="59.25" customHeight="1" x14ac:dyDescent="0.3">
      <c r="A40" s="19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5" s="20" customFormat="1" x14ac:dyDescent="0.3">
      <c r="B41" s="29" t="s">
        <v>28</v>
      </c>
    </row>
    <row r="42" spans="1:15" s="44" customFormat="1" ht="12.75" customHeight="1" x14ac:dyDescent="0.3">
      <c r="A42" s="42"/>
      <c r="B42" s="78" t="s">
        <v>14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43"/>
      <c r="O42" s="45"/>
    </row>
    <row r="43" spans="1:15" s="44" customFormat="1" ht="12.75" customHeight="1" x14ac:dyDescent="0.3">
      <c r="A43" s="46"/>
      <c r="B43" s="79" t="s">
        <v>50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47"/>
      <c r="O43" s="45"/>
    </row>
    <row r="44" spans="1:15" s="44" customFormat="1" ht="12.75" customHeight="1" x14ac:dyDescent="0.3">
      <c r="A44" s="46"/>
      <c r="B44" s="48" t="s">
        <v>15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7"/>
      <c r="O44" s="45"/>
    </row>
    <row r="45" spans="1:15" s="44" customFormat="1" ht="12.75" customHeight="1" x14ac:dyDescent="0.3">
      <c r="A45" s="46"/>
      <c r="B45" s="49" t="s">
        <v>16</v>
      </c>
      <c r="C45" s="49"/>
      <c r="D45" s="49"/>
      <c r="E45" s="48"/>
      <c r="F45" s="48"/>
      <c r="G45" s="48"/>
      <c r="H45" s="48"/>
      <c r="I45" s="48"/>
      <c r="J45" s="48"/>
      <c r="K45" s="48"/>
      <c r="L45" s="48"/>
      <c r="M45" s="47"/>
      <c r="O45" s="45"/>
    </row>
    <row r="46" spans="1:15" s="44" customFormat="1" ht="12.75" customHeight="1" x14ac:dyDescent="0.3">
      <c r="A46" s="46"/>
      <c r="B46" s="49" t="s">
        <v>17</v>
      </c>
      <c r="C46" s="49"/>
      <c r="D46" s="49"/>
      <c r="E46" s="48"/>
      <c r="F46" s="48"/>
      <c r="G46" s="48"/>
      <c r="H46" s="48" t="s">
        <v>18</v>
      </c>
      <c r="I46" s="48"/>
      <c r="J46" s="48"/>
      <c r="K46" s="48" t="s">
        <v>19</v>
      </c>
      <c r="L46" s="48"/>
      <c r="M46" s="47"/>
      <c r="O46" s="45"/>
    </row>
    <row r="47" spans="1:15" s="44" customFormat="1" ht="12.75" customHeight="1" x14ac:dyDescent="0.3">
      <c r="A47" s="46"/>
      <c r="B47" s="50" t="s">
        <v>24</v>
      </c>
      <c r="C47" s="50"/>
      <c r="D47" s="50"/>
      <c r="E47" s="50"/>
      <c r="F47" s="50"/>
      <c r="G47" s="51">
        <v>99999</v>
      </c>
      <c r="H47" s="52">
        <v>9999999</v>
      </c>
      <c r="I47" s="52"/>
      <c r="J47" s="53">
        <v>9999</v>
      </c>
      <c r="K47" s="84" t="s">
        <v>20</v>
      </c>
      <c r="L47" s="85"/>
      <c r="M47" s="47"/>
      <c r="O47" s="45"/>
    </row>
    <row r="48" spans="1:15" s="44" customFormat="1" ht="12.75" customHeight="1" x14ac:dyDescent="0.3">
      <c r="A48" s="46"/>
      <c r="B48" s="50" t="s">
        <v>25</v>
      </c>
      <c r="C48" s="50"/>
      <c r="D48" s="50"/>
      <c r="E48" s="50"/>
      <c r="F48" s="50"/>
      <c r="G48" s="54"/>
      <c r="H48" s="54" t="s">
        <v>21</v>
      </c>
      <c r="I48" s="54"/>
      <c r="J48" s="54"/>
      <c r="K48" s="86" t="s">
        <v>22</v>
      </c>
      <c r="L48" s="87"/>
      <c r="M48" s="47"/>
      <c r="O48" s="45"/>
    </row>
    <row r="49" spans="1:16" s="13" customFormat="1" ht="12.75" customHeight="1" x14ac:dyDescent="0.25">
      <c r="A49" s="22"/>
      <c r="B49" s="37" t="s">
        <v>23</v>
      </c>
      <c r="C49" s="37"/>
      <c r="D49" s="37"/>
      <c r="E49" s="37"/>
      <c r="F49" s="37"/>
      <c r="G49" s="25">
        <v>90001</v>
      </c>
      <c r="H49" s="80">
        <v>8005711</v>
      </c>
      <c r="I49" s="80"/>
      <c r="J49" s="81"/>
      <c r="K49" s="88"/>
      <c r="L49" s="89"/>
      <c r="M49" s="31"/>
      <c r="O49" s="24"/>
    </row>
    <row r="50" spans="1:16" s="13" customFormat="1" ht="12.75" customHeight="1" x14ac:dyDescent="0.25">
      <c r="A50" s="22"/>
      <c r="B50" s="27" t="s">
        <v>24</v>
      </c>
      <c r="C50" s="27"/>
      <c r="D50" s="27"/>
      <c r="E50" s="27"/>
      <c r="F50" s="27"/>
      <c r="G50" s="30"/>
      <c r="H50" s="27"/>
      <c r="I50" s="27"/>
      <c r="J50" s="27"/>
      <c r="K50" s="90"/>
      <c r="L50" s="91"/>
      <c r="M50" s="31"/>
      <c r="O50" s="24"/>
    </row>
    <row r="51" spans="1:16" s="13" customFormat="1" ht="12.75" customHeight="1" x14ac:dyDescent="0.25">
      <c r="A51" s="22"/>
      <c r="B51" s="32" t="s">
        <v>26</v>
      </c>
      <c r="C51" s="16"/>
      <c r="D51" s="16"/>
      <c r="E51" s="16"/>
      <c r="F51" s="37"/>
      <c r="G51" s="37"/>
      <c r="H51" s="37"/>
      <c r="I51" s="37"/>
      <c r="J51" s="38"/>
      <c r="K51" s="92" t="s">
        <v>20</v>
      </c>
      <c r="L51" s="93"/>
      <c r="M51" s="31"/>
      <c r="O51" s="24"/>
    </row>
    <row r="52" spans="1:16" s="44" customFormat="1" ht="12.75" customHeight="1" x14ac:dyDescent="0.3">
      <c r="A52" s="46"/>
      <c r="B52" s="50"/>
      <c r="C52" s="48"/>
      <c r="D52" s="48"/>
      <c r="E52" s="48"/>
      <c r="F52" s="48"/>
      <c r="G52" s="48"/>
      <c r="H52" s="48"/>
      <c r="I52" s="48"/>
      <c r="J52" s="47"/>
      <c r="K52" s="82" t="s">
        <v>22</v>
      </c>
      <c r="L52" s="83"/>
      <c r="M52" s="47"/>
      <c r="N52" s="63"/>
      <c r="O52" s="45"/>
    </row>
    <row r="53" spans="1:16" s="13" customFormat="1" ht="12.75" customHeight="1" x14ac:dyDescent="0.25">
      <c r="A53" s="23"/>
      <c r="B53" s="32" t="s">
        <v>12</v>
      </c>
      <c r="C53" s="39"/>
      <c r="D53" s="39"/>
      <c r="E53" s="39"/>
      <c r="F53" s="39"/>
      <c r="G53" s="39"/>
      <c r="H53" s="39"/>
      <c r="I53" s="39"/>
      <c r="J53" s="18"/>
      <c r="K53" s="18"/>
      <c r="L53" s="18"/>
      <c r="M53" s="40"/>
      <c r="N53" s="64"/>
      <c r="O53" s="24"/>
    </row>
    <row r="54" spans="1:16" s="13" customFormat="1" ht="12.75" customHeight="1" x14ac:dyDescent="0.25">
      <c r="A54" s="23"/>
      <c r="B54" s="14" t="s">
        <v>27</v>
      </c>
      <c r="C54" s="14"/>
      <c r="D54" s="14"/>
      <c r="E54" s="14"/>
      <c r="F54" s="12"/>
      <c r="G54" s="15" t="str">
        <f>C3</f>
        <v>67-Ա 03/05/2019թ.</v>
      </c>
      <c r="H54" s="49" t="s">
        <v>31</v>
      </c>
      <c r="I54" s="49"/>
      <c r="J54" s="26"/>
      <c r="K54" s="12"/>
      <c r="L54" s="26"/>
      <c r="M54" s="40"/>
      <c r="N54" s="23"/>
      <c r="P54" s="61"/>
    </row>
    <row r="55" spans="1:16" s="13" customFormat="1" ht="9.75" customHeight="1" x14ac:dyDescent="0.25">
      <c r="A55" s="56"/>
      <c r="B55" s="57"/>
      <c r="C55" s="57"/>
      <c r="D55" s="57"/>
      <c r="E55" s="57"/>
      <c r="F55" s="57"/>
      <c r="G55" s="57"/>
      <c r="H55" s="57"/>
      <c r="I55" s="57"/>
      <c r="J55" s="58"/>
      <c r="K55" s="57"/>
      <c r="L55" s="57"/>
      <c r="M55" s="74"/>
      <c r="N55" s="23"/>
      <c r="P55" s="61"/>
    </row>
    <row r="56" spans="1:16" s="17" customFormat="1" ht="5.25" customHeight="1" x14ac:dyDescent="0.25">
      <c r="A56" s="5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60"/>
      <c r="N56" s="60"/>
      <c r="P56" s="28"/>
    </row>
    <row r="57" spans="1:16" s="20" customFormat="1" x14ac:dyDescent="0.3"/>
    <row r="58" spans="1:16" s="20" customFormat="1" x14ac:dyDescent="0.3">
      <c r="B58" s="29" t="s">
        <v>29</v>
      </c>
    </row>
    <row r="59" spans="1:16" s="13" customFormat="1" ht="12.75" customHeight="1" x14ac:dyDescent="0.25">
      <c r="A59" s="55"/>
      <c r="B59" s="76" t="s">
        <v>14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38"/>
      <c r="O59" s="24"/>
    </row>
    <row r="60" spans="1:16" s="13" customFormat="1" ht="12.75" customHeight="1" x14ac:dyDescent="0.25">
      <c r="A60" s="22"/>
      <c r="B60" s="77" t="s">
        <v>50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31"/>
      <c r="O60" s="24"/>
    </row>
    <row r="61" spans="1:16" s="13" customFormat="1" ht="12.75" customHeight="1" x14ac:dyDescent="0.25">
      <c r="A61" s="22"/>
      <c r="B61" s="16" t="s">
        <v>15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31"/>
      <c r="O61" s="24"/>
    </row>
    <row r="62" spans="1:16" s="13" customFormat="1" ht="12.75" customHeight="1" x14ac:dyDescent="0.25">
      <c r="A62" s="22"/>
      <c r="B62" s="21" t="s">
        <v>16</v>
      </c>
      <c r="C62" s="21"/>
      <c r="D62" s="21"/>
      <c r="E62" s="16"/>
      <c r="F62" s="16"/>
      <c r="G62" s="16"/>
      <c r="H62" s="16"/>
      <c r="I62" s="16"/>
      <c r="J62" s="16"/>
      <c r="K62" s="16"/>
      <c r="L62" s="16"/>
      <c r="M62" s="31"/>
      <c r="O62" s="24"/>
    </row>
    <row r="63" spans="1:16" s="13" customFormat="1" ht="12.75" customHeight="1" x14ac:dyDescent="0.25">
      <c r="A63" s="22"/>
      <c r="B63" s="21" t="s">
        <v>17</v>
      </c>
      <c r="C63" s="21"/>
      <c r="D63" s="21"/>
      <c r="E63" s="16"/>
      <c r="F63" s="16"/>
      <c r="G63" s="16"/>
      <c r="H63" s="16" t="s">
        <v>18</v>
      </c>
      <c r="I63" s="16"/>
      <c r="J63" s="16"/>
      <c r="K63" s="16" t="s">
        <v>19</v>
      </c>
      <c r="L63" s="16"/>
      <c r="M63" s="31"/>
      <c r="O63" s="24"/>
    </row>
    <row r="64" spans="1:16" s="13" customFormat="1" ht="12.75" customHeight="1" x14ac:dyDescent="0.25">
      <c r="A64" s="22"/>
      <c r="B64" s="32" t="s">
        <v>24</v>
      </c>
      <c r="C64" s="32"/>
      <c r="D64" s="32"/>
      <c r="E64" s="32"/>
      <c r="F64" s="32"/>
      <c r="G64" s="33">
        <v>99999</v>
      </c>
      <c r="H64" s="34">
        <v>9999999</v>
      </c>
      <c r="I64" s="34"/>
      <c r="J64" s="35">
        <v>9999</v>
      </c>
      <c r="K64" s="92" t="s">
        <v>20</v>
      </c>
      <c r="L64" s="93"/>
      <c r="M64" s="31"/>
      <c r="O64" s="24"/>
    </row>
    <row r="65" spans="1:16" s="13" customFormat="1" ht="12.75" customHeight="1" x14ac:dyDescent="0.25">
      <c r="A65" s="22"/>
      <c r="B65" s="32" t="s">
        <v>25</v>
      </c>
      <c r="C65" s="32"/>
      <c r="D65" s="32"/>
      <c r="E65" s="32"/>
      <c r="F65" s="32"/>
      <c r="G65" s="36"/>
      <c r="H65" s="36" t="s">
        <v>21</v>
      </c>
      <c r="I65" s="36"/>
      <c r="J65" s="36"/>
      <c r="K65" s="88" t="s">
        <v>22</v>
      </c>
      <c r="L65" s="89"/>
      <c r="M65" s="31"/>
      <c r="O65" s="24"/>
    </row>
    <row r="66" spans="1:16" s="13" customFormat="1" ht="12.75" customHeight="1" x14ac:dyDescent="0.25">
      <c r="A66" s="22"/>
      <c r="B66" s="37" t="s">
        <v>23</v>
      </c>
      <c r="C66" s="37"/>
      <c r="D66" s="37"/>
      <c r="E66" s="37"/>
      <c r="F66" s="37"/>
      <c r="G66" s="25">
        <v>90001</v>
      </c>
      <c r="H66" s="80">
        <v>8002171</v>
      </c>
      <c r="I66" s="80"/>
      <c r="J66" s="81"/>
      <c r="K66" s="88"/>
      <c r="L66" s="89"/>
      <c r="M66" s="31"/>
      <c r="O66" s="24"/>
    </row>
    <row r="67" spans="1:16" s="13" customFormat="1" ht="12.75" customHeight="1" x14ac:dyDescent="0.25">
      <c r="A67" s="22"/>
      <c r="B67" s="27" t="s">
        <v>24</v>
      </c>
      <c r="C67" s="27"/>
      <c r="D67" s="27"/>
      <c r="E67" s="27"/>
      <c r="F67" s="27"/>
      <c r="G67" s="30"/>
      <c r="H67" s="27"/>
      <c r="I67" s="27"/>
      <c r="J67" s="27"/>
      <c r="K67" s="90"/>
      <c r="L67" s="91"/>
      <c r="M67" s="31"/>
      <c r="O67" s="24"/>
    </row>
    <row r="68" spans="1:16" s="13" customFormat="1" ht="12.75" customHeight="1" x14ac:dyDescent="0.25">
      <c r="A68" s="22"/>
      <c r="B68" s="32" t="s">
        <v>26</v>
      </c>
      <c r="C68" s="16"/>
      <c r="D68" s="16"/>
      <c r="E68" s="16"/>
      <c r="F68" s="37"/>
      <c r="G68" s="37"/>
      <c r="H68" s="37"/>
      <c r="I68" s="37"/>
      <c r="J68" s="38"/>
      <c r="K68" s="92" t="s">
        <v>20</v>
      </c>
      <c r="L68" s="93"/>
      <c r="M68" s="31"/>
      <c r="O68" s="24"/>
    </row>
    <row r="69" spans="1:16" s="13" customFormat="1" ht="12.75" customHeight="1" x14ac:dyDescent="0.25">
      <c r="A69" s="22"/>
      <c r="B69" s="32"/>
      <c r="C69" s="16"/>
      <c r="D69" s="16"/>
      <c r="E69" s="16"/>
      <c r="F69" s="16"/>
      <c r="G69" s="16"/>
      <c r="H69" s="16"/>
      <c r="I69" s="16"/>
      <c r="J69" s="31"/>
      <c r="K69" s="90" t="s">
        <v>22</v>
      </c>
      <c r="L69" s="91"/>
      <c r="M69" s="31"/>
      <c r="O69" s="24"/>
    </row>
    <row r="70" spans="1:16" s="13" customFormat="1" ht="12.75" customHeight="1" x14ac:dyDescent="0.25">
      <c r="A70" s="23"/>
      <c r="B70" s="32" t="s">
        <v>12</v>
      </c>
      <c r="C70" s="39"/>
      <c r="D70" s="39"/>
      <c r="E70" s="39"/>
      <c r="F70" s="39"/>
      <c r="G70" s="39"/>
      <c r="H70" s="39"/>
      <c r="I70" s="39"/>
      <c r="J70" s="18"/>
      <c r="K70" s="18"/>
      <c r="L70" s="18"/>
      <c r="M70" s="40"/>
      <c r="O70" s="24"/>
    </row>
    <row r="71" spans="1:16" s="13" customFormat="1" ht="12.75" customHeight="1" x14ac:dyDescent="0.25">
      <c r="A71" s="23"/>
      <c r="B71" s="21" t="s">
        <v>13</v>
      </c>
      <c r="C71" s="14"/>
      <c r="D71" s="14"/>
      <c r="E71" s="14"/>
      <c r="F71" s="12"/>
      <c r="G71" s="41" t="str">
        <f>C3</f>
        <v>67-Ա 03/05/2019թ.</v>
      </c>
      <c r="H71" s="49" t="s">
        <v>31</v>
      </c>
      <c r="I71" s="49"/>
      <c r="J71" s="26"/>
      <c r="K71" s="12"/>
      <c r="L71" s="26"/>
      <c r="M71" s="40"/>
      <c r="N71" s="23"/>
      <c r="P71" s="61"/>
    </row>
    <row r="72" spans="1:16" s="13" customFormat="1" ht="12.75" customHeight="1" x14ac:dyDescent="0.25">
      <c r="A72" s="23"/>
      <c r="B72" s="18"/>
      <c r="C72" s="18"/>
      <c r="D72" s="18"/>
      <c r="E72" s="18"/>
      <c r="F72" s="18"/>
      <c r="G72" s="18"/>
      <c r="H72" s="18"/>
      <c r="I72" s="18"/>
      <c r="J72" s="12"/>
      <c r="K72" s="18"/>
      <c r="L72" s="18"/>
      <c r="M72" s="40"/>
      <c r="N72" s="23"/>
      <c r="P72" s="61"/>
    </row>
    <row r="73" spans="1:16" s="17" customFormat="1" ht="5.25" customHeight="1" x14ac:dyDescent="0.25">
      <c r="A73" s="30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73"/>
      <c r="N73" s="22"/>
      <c r="P73" s="62"/>
    </row>
    <row r="74" spans="1:16" x14ac:dyDescent="0.3">
      <c r="N74" s="20"/>
    </row>
  </sheetData>
  <mergeCells count="21">
    <mergeCell ref="K68:L68"/>
    <mergeCell ref="K69:L69"/>
    <mergeCell ref="K64:L64"/>
    <mergeCell ref="K65:L65"/>
    <mergeCell ref="H66:J66"/>
    <mergeCell ref="K66:L66"/>
    <mergeCell ref="K67:L67"/>
    <mergeCell ref="Q3:Q4"/>
    <mergeCell ref="R3:R4"/>
    <mergeCell ref="S3:S4"/>
    <mergeCell ref="B59:L59"/>
    <mergeCell ref="B60:L60"/>
    <mergeCell ref="B42:L42"/>
    <mergeCell ref="B43:L43"/>
    <mergeCell ref="H49:J49"/>
    <mergeCell ref="K52:L52"/>
    <mergeCell ref="K47:L47"/>
    <mergeCell ref="K48:L48"/>
    <mergeCell ref="K49:L49"/>
    <mergeCell ref="K50:L50"/>
    <mergeCell ref="K51:L51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https:/mul-spm.gov.am/tasks/docs/attachment.php?id=101768&amp;fn=Harkadir1-514-67-1.xlsx&amp;out=1&amp;token=9127c09d4d72b1ef1fc5</cp:keywords>
  <cp:lastModifiedBy>Windows User</cp:lastModifiedBy>
  <cp:lastPrinted>2019-05-06T08:25:57Z</cp:lastPrinted>
  <dcterms:created xsi:type="dcterms:W3CDTF">2012-09-27T09:10:38Z</dcterms:created>
  <dcterms:modified xsi:type="dcterms:W3CDTF">2019-05-06T11:42:20Z</dcterms:modified>
</cp:coreProperties>
</file>