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J4" i="4" l="1"/>
  <c r="K4" i="4"/>
  <c r="J5" i="4"/>
  <c r="K5" i="4"/>
  <c r="M5" i="4"/>
  <c r="F53" i="4" l="1"/>
  <c r="F70" i="4"/>
  <c r="K3" i="4"/>
  <c r="M3" i="4" l="1"/>
  <c r="J3" i="4"/>
</calcChain>
</file>

<file path=xl/sharedStrings.xml><?xml version="1.0" encoding="utf-8"?>
<sst xmlns="http://schemas.openxmlformats.org/spreadsheetml/2006/main" count="65" uniqueCount="39">
  <si>
    <t>Հ/Հ</t>
  </si>
  <si>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</si>
  <si>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</si>
  <si>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</si>
  <si>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</si>
  <si>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</si>
  <si>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</si>
  <si>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</si>
  <si>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</si>
  <si>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</si>
  <si>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</si>
  <si>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</si>
  <si>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</si>
  <si>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</si>
  <si>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</si>
  <si>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</si>
  <si>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</si>
  <si>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</si>
  <si>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</si>
  <si>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</si>
  <si>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</si>
  <si>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</si>
  <si>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</si>
  <si>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</si>
  <si>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</si>
  <si>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</si>
  <si>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,  լոտ N (նախընտրած լոտի համարը)</t>
  </si>
  <si>
    <t xml:space="preserve">Աճուրդի մասնակցության վճար, հրաման՝ </t>
  </si>
  <si>
    <t>61-Ա 25/04/2019թ.</t>
  </si>
  <si>
    <t>Տախտակներ</t>
  </si>
  <si>
    <t>Գերաններ</t>
  </si>
  <si>
    <t>Գերաններ /կարճ/</t>
  </si>
  <si>
    <t>Նկարագրություն</t>
  </si>
  <si>
    <r>
      <t>Քանակ      /մ</t>
    </r>
    <r>
      <rPr>
        <b/>
        <vertAlign val="superscript"/>
        <sz val="6"/>
        <rFont val="GHEA Grapalat"/>
        <family val="3"/>
      </rPr>
      <t>3</t>
    </r>
    <r>
      <rPr>
        <b/>
        <sz val="6"/>
        <rFont val="GHEA Grapalat"/>
        <family val="3"/>
      </rPr>
      <t>, տ/</t>
    </r>
  </si>
  <si>
    <t xml:space="preserve">ք. Երևան, Արշակունյաց 23 </t>
  </si>
  <si>
    <t>Միավորի միջին շուկ.գինը, գնահատված՝ 16.07.2018թ դրությամբ  /դրամ/</t>
  </si>
  <si>
    <t>շուրջ 8-12 սմ տրամագծով են, 620 սմ երկարությամբ, փտած, ճաքճքված և այլն: Գնահատվում է որպես երկրորդական շուկայում սպառման ենթակա ապրանքատեսակ (որպես այդպիսին կարելի է օգտագործել երկրորդական շինություններում (ավտոտնակներում, կրպակներում...)):</t>
  </si>
  <si>
    <t xml:space="preserve">շուրջ 20-23 սմ տրամագծով են, 307-315 սմ երկարությամբ, փտած, ճաքճքված և այլն: Գնահատվում է որպես երկրորդական շուկայում սպառման ենթակա ապրանքատեսակ (որպես այդպիսին կարելի է օգտագործել երկրորդական շինություններում (ավտոտնակներում, կրպակներում...)): </t>
  </si>
  <si>
    <t>շուրջ 2.5 սմ հաստությամբ են, 10-15x100-150 սմ չափսերով, անկանոն կոտրվածքներով, փտած տեղամասերով և այլն: Որպես այդպիսին պիտանի չէ նպատակային օգտագործման համար: Գնահատվում է որպես վառելափայտ: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</si>
</sst>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  <font>
      <b/>
      <i/>
      <sz val="7.5"/>
      <name val="GHEA Grapalat"/>
      <family val="3"/>
    </font>
    <font>
      <b/>
      <vertAlign val="superscript"/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4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4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vertical="top"/>
    </xf>
    <xf numFmtId="0" fontId="12" fillId="0" borderId="5" xfId="0" applyFont="1" applyBorder="1" applyAlignment="1"/>
    <xf numFmtId="49" fontId="4" fillId="0" borderId="0" xfId="0" applyNumberFormat="1" applyFont="1" applyBorder="1" applyAlignment="1"/>
    <xf numFmtId="0" fontId="1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vertical="top"/>
    </xf>
    <xf numFmtId="1" fontId="8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26668</xdr:rowOff>
    </xdr:from>
    <xdr:to>
      <xdr:col>10</xdr:col>
      <xdr:colOff>395654</xdr:colOff>
      <xdr:row>0</xdr:row>
      <xdr:rowOff>1707173</xdr:rowOff>
    </xdr:to>
    <xdr:sp macro="" textlink="">
      <xdr:nvSpPr>
        <xdr:cNvPr id="2" name="TextBox 1"/>
        <xdr:cNvSpPr txBox="1"/>
      </xdr:nvSpPr>
      <xdr:spPr>
        <a:xfrm>
          <a:off x="43295" y="26668"/>
          <a:ext cx="6089340" cy="1680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ՏԵՂԻ 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ՀՈՒԼԻՍԻ 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ապրիլի 25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61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օտարման ենթակա Հայաստանի Հանրապետության «Փորձագիտական կենտրոն» ՊՈԱԿ-ի ք.Երևան, Արշակունյաց 23 հասցեում տեղակայված շենքի կապիտալ վերակառուցման արդյունքում առաջացած շինարարական նյութերը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5</xdr:row>
      <xdr:rowOff>58615</xdr:rowOff>
    </xdr:from>
    <xdr:to>
      <xdr:col>10</xdr:col>
      <xdr:colOff>461596</xdr:colOff>
      <xdr:row>36</xdr:row>
      <xdr:rowOff>2923442</xdr:rowOff>
    </xdr:to>
    <xdr:sp macro="" textlink="">
      <xdr:nvSpPr>
        <xdr:cNvPr id="3" name="TextBox 2"/>
        <xdr:cNvSpPr txBox="1"/>
      </xdr:nvSpPr>
      <xdr:spPr>
        <a:xfrm>
          <a:off x="36195" y="6477000"/>
          <a:ext cx="6067132" cy="10103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յուրաքանչյուր աշխատանքային օր` ժամը 11:00-18:00-ն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            ք.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Երևան, Արշակունյաց 23   հասցեում գտնվող վարչական շենքի տարածքում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լրացուցիչ տեղեկատվություն ստանալու համար զանգահարել 010-44-11-36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endParaRPr kumimoji="0" lang="hy-AM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108072</xdr:colOff>
      <xdr:row>36</xdr:row>
      <xdr:rowOff>2993819</xdr:rowOff>
    </xdr:from>
    <xdr:to>
      <xdr:col>11</xdr:col>
      <xdr:colOff>314142</xdr:colOff>
      <xdr:row>36</xdr:row>
      <xdr:rowOff>3257969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08072" y="28813896"/>
          <a:ext cx="5767205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50</xdr:row>
      <xdr:rowOff>130968</xdr:rowOff>
    </xdr:from>
    <xdr:to>
      <xdr:col>10</xdr:col>
      <xdr:colOff>161193</xdr:colOff>
      <xdr:row>53</xdr:row>
      <xdr:rowOff>95250</xdr:rowOff>
    </xdr:to>
    <xdr:sp macro="" textlink="">
      <xdr:nvSpPr>
        <xdr:cNvPr id="11" name="Полилиния 10"/>
        <xdr:cNvSpPr/>
      </xdr:nvSpPr>
      <xdr:spPr>
        <a:xfrm>
          <a:off x="57150" y="39630410"/>
          <a:ext cx="5841024" cy="447859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10</xdr:col>
      <xdr:colOff>123825</xdr:colOff>
      <xdr:row>70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10</xdr:col>
      <xdr:colOff>123825</xdr:colOff>
      <xdr:row>70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10</xdr:col>
      <xdr:colOff>123825</xdr:colOff>
      <xdr:row>70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showGridLines="0" tabSelected="1" zoomScale="130" zoomScaleNormal="130" workbookViewId="0">
      <selection activeCell="Q5" sqref="Q5"/>
    </sheetView>
  </sheetViews>
  <sheetFormatPr defaultRowHeight="16.5" x14ac:dyDescent="0.3"/>
  <cols>
    <col min="1" max="1" width="3" style="4" customWidth="1"/>
    <col min="2" max="2" width="3.5703125" style="4" customWidth="1"/>
    <col min="3" max="3" width="7.28515625" style="4" customWidth="1"/>
    <col min="4" max="4" width="8.7109375" style="4" customWidth="1"/>
    <col min="5" max="5" width="20" style="4" customWidth="1"/>
    <col min="6" max="6" width="7.7109375" style="4" customWidth="1"/>
    <col min="7" max="7" width="10.5703125" style="4" customWidth="1"/>
    <col min="8" max="8" width="8" style="4" customWidth="1"/>
    <col min="9" max="11" width="7.85546875" style="4" customWidth="1"/>
    <col min="12" max="12" width="6.5703125" style="4" customWidth="1"/>
    <col min="13" max="13" width="7.5703125" style="4" hidden="1" customWidth="1"/>
    <col min="14" max="14" width="9.140625" style="4" hidden="1" customWidth="1"/>
    <col min="15" max="16384" width="9.140625" style="4"/>
  </cols>
  <sheetData>
    <row r="1" spans="1:19" ht="149.25" customHeight="1" x14ac:dyDescent="0.3"/>
    <row r="2" spans="1:19" s="1" customFormat="1" ht="78.75" customHeight="1" x14ac:dyDescent="0.25">
      <c r="A2" s="8" t="s">
        <v>0</v>
      </c>
      <c r="B2" s="11" t="s">
        <v>4</v>
      </c>
      <c r="C2" s="11" t="s">
        <v>7</v>
      </c>
      <c r="D2" s="8" t="s">
        <v>1</v>
      </c>
      <c r="E2" s="8" t="s">
        <v>32</v>
      </c>
      <c r="F2" s="8" t="s">
        <v>33</v>
      </c>
      <c r="G2" s="8" t="s">
        <v>6</v>
      </c>
      <c r="H2" s="8" t="s">
        <v>35</v>
      </c>
      <c r="I2" s="8" t="s">
        <v>2</v>
      </c>
      <c r="J2" s="9" t="s">
        <v>3</v>
      </c>
      <c r="K2" s="9" t="s">
        <v>5</v>
      </c>
      <c r="M2" s="5">
        <v>0.8</v>
      </c>
    </row>
    <row r="3" spans="1:19" s="3" customFormat="1" ht="77.25" customHeight="1" x14ac:dyDescent="0.25">
      <c r="A3" s="2">
        <v>1</v>
      </c>
      <c r="B3" s="2">
        <v>1</v>
      </c>
      <c r="C3" s="66" t="s">
        <v>28</v>
      </c>
      <c r="D3" s="67" t="s">
        <v>29</v>
      </c>
      <c r="E3" s="67" t="s">
        <v>38</v>
      </c>
      <c r="F3" s="68">
        <v>1.75</v>
      </c>
      <c r="G3" s="70" t="s">
        <v>34</v>
      </c>
      <c r="H3" s="78">
        <v>10000</v>
      </c>
      <c r="I3" s="78">
        <v>7168</v>
      </c>
      <c r="J3" s="10">
        <f t="shared" ref="J3" si="0">ROUNDUP(I3*0.05,0)</f>
        <v>359</v>
      </c>
      <c r="K3" s="10">
        <f>IF(I3&lt;=10000,250,IF(I3&lt;=20000,300,IF(I3&lt;=30000,350,IF(I3&lt;=40000,400,IF(I3&lt;50000,450,IF(I3=50000,500,IF(I3&lt;=60000,600,IF(I3&lt;=70000,700,IF(I3&lt;=80000,800,IF(I3&lt;=90000,900,IF(I3&lt;=100000,1000,IF(I3&lt;=120000,1200,IF(I3&lt;=140000,1400,IF(I3&lt;=160000,1600,IF(I3&lt;=180000,1800,IF(I3&lt;=200000,2000,IF(I3&lt;=220000,2200,IF(I3&lt;=240000,2400,IF(I3&lt;=260000,2600,IF(I3&lt;=280000,2800,IF(I3&lt;=300000,3000,IF(I3&lt;=320000,3200,IF(I3&lt;=340000,3400,IF(I3&lt;=360000,3600,IF(I3&lt;=380000,3800,IF(I3&lt;=400000,4000,IF(I3&lt;=420000,4200,IF(I3&lt;=440000,4400,IF(I3&lt;=460000,4600,IF(I3&lt;=480000,4800,IF(I3&lt;=500000,5000,IF(I3&lt;=600000,5200,IF(I3&lt;=700000,5400,IF(I3&lt;=800000,5600,IF(I3&lt;=900000,5800,6000)))))))))))))))))))))))))))))))))))</f>
        <v>250</v>
      </c>
      <c r="M3" s="6">
        <f>ROUNDUP(I3*0.8,0)</f>
        <v>5735</v>
      </c>
      <c r="O3" s="87"/>
      <c r="P3" s="87"/>
      <c r="Q3" s="87"/>
      <c r="R3" s="69"/>
      <c r="S3" s="69"/>
    </row>
    <row r="4" spans="1:19" s="3" customFormat="1" ht="99" customHeight="1" x14ac:dyDescent="0.25">
      <c r="A4" s="2">
        <v>2</v>
      </c>
      <c r="B4" s="2">
        <v>2</v>
      </c>
      <c r="C4" s="66" t="s">
        <v>28</v>
      </c>
      <c r="D4" s="67" t="s">
        <v>30</v>
      </c>
      <c r="E4" s="67" t="s">
        <v>36</v>
      </c>
      <c r="F4" s="68">
        <v>1.46</v>
      </c>
      <c r="G4" s="70" t="s">
        <v>34</v>
      </c>
      <c r="H4" s="78">
        <v>30000</v>
      </c>
      <c r="I4" s="78">
        <v>17941</v>
      </c>
      <c r="J4" s="10">
        <f t="shared" ref="J4:J5" si="1">ROUNDUP(I4*0.05,0)</f>
        <v>898</v>
      </c>
      <c r="K4" s="10">
        <f t="shared" ref="K4:K5" si="2">IF(I4&lt;=10000,250,IF(I4&lt;=20000,300,IF(I4&lt;=30000,350,IF(I4&lt;=40000,400,IF(I4&lt;50000,450,IF(I4=50000,500,IF(I4&lt;=60000,600,IF(I4&lt;=70000,700,IF(I4&lt;=80000,800,IF(I4&lt;=90000,900,IF(I4&lt;=100000,1000,IF(I4&lt;=120000,1200,IF(I4&lt;=140000,1400,IF(I4&lt;=160000,1600,IF(I4&lt;=180000,1800,IF(I4&lt;=200000,2000,IF(I4&lt;=220000,2200,IF(I4&lt;=240000,2400,IF(I4&lt;=260000,2600,IF(I4&lt;=280000,2800,IF(I4&lt;=300000,3000,IF(I4&lt;=320000,3200,IF(I4&lt;=340000,3400,IF(I4&lt;=360000,3600,IF(I4&lt;=380000,3800,IF(I4&lt;=400000,4000,IF(I4&lt;=420000,4200,IF(I4&lt;=440000,4400,IF(I4&lt;=460000,4600,IF(I4&lt;=480000,4800,IF(I4&lt;=500000,5000,IF(I4&lt;=600000,5200,IF(I4&lt;=700000,5400,IF(I4&lt;=800000,5600,IF(I4&lt;=900000,5800,6000)))))))))))))))))))))))))))))))))))</f>
        <v>300</v>
      </c>
      <c r="M4" s="64"/>
      <c r="O4" s="87"/>
      <c r="P4" s="87"/>
      <c r="Q4" s="87"/>
      <c r="R4" s="65"/>
      <c r="S4" s="65"/>
    </row>
    <row r="5" spans="1:19" s="3" customFormat="1" ht="100.5" customHeight="1" x14ac:dyDescent="0.25">
      <c r="A5" s="2">
        <v>3</v>
      </c>
      <c r="B5" s="2">
        <v>3</v>
      </c>
      <c r="C5" s="66" t="s">
        <v>28</v>
      </c>
      <c r="D5" s="67" t="s">
        <v>31</v>
      </c>
      <c r="E5" s="67" t="s">
        <v>37</v>
      </c>
      <c r="F5" s="68">
        <v>1.69</v>
      </c>
      <c r="G5" s="70" t="s">
        <v>34</v>
      </c>
      <c r="H5" s="78">
        <v>25000</v>
      </c>
      <c r="I5" s="78">
        <v>17306</v>
      </c>
      <c r="J5" s="10">
        <f t="shared" si="1"/>
        <v>866</v>
      </c>
      <c r="K5" s="10">
        <f t="shared" si="2"/>
        <v>300</v>
      </c>
      <c r="M5" s="6">
        <f>ROUNDUP(I5*0.8,0)</f>
        <v>13845</v>
      </c>
    </row>
    <row r="9" spans="1:19" x14ac:dyDescent="0.3">
      <c r="J9" s="7"/>
    </row>
    <row r="36" spans="1:13" ht="68.25" customHeight="1" x14ac:dyDescent="0.3"/>
    <row r="37" spans="1:13" ht="262.5" customHeight="1" x14ac:dyDescent="0.3"/>
    <row r="38" spans="1:13" ht="17.25" customHeight="1" x14ac:dyDescent="0.3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3" ht="17.25" customHeight="1" x14ac:dyDescent="0.3">
      <c r="A39" s="19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3" s="20" customFormat="1" x14ac:dyDescent="0.3">
      <c r="B40" s="29" t="s">
        <v>24</v>
      </c>
    </row>
    <row r="41" spans="1:13" s="43" customFormat="1" ht="12.75" customHeight="1" x14ac:dyDescent="0.3">
      <c r="A41" s="41"/>
      <c r="B41" s="72" t="s">
        <v>9</v>
      </c>
      <c r="C41" s="72"/>
      <c r="D41" s="72"/>
      <c r="E41" s="72"/>
      <c r="F41" s="72"/>
      <c r="G41" s="72"/>
      <c r="H41" s="72"/>
      <c r="I41" s="72"/>
      <c r="J41" s="72"/>
      <c r="K41" s="42"/>
      <c r="M41" s="44"/>
    </row>
    <row r="42" spans="1:13" s="43" customFormat="1" ht="12.75" customHeight="1" x14ac:dyDescent="0.3">
      <c r="A42" s="45"/>
      <c r="B42" s="73" t="s">
        <v>10</v>
      </c>
      <c r="C42" s="73"/>
      <c r="D42" s="73"/>
      <c r="E42" s="73"/>
      <c r="F42" s="73"/>
      <c r="G42" s="73"/>
      <c r="H42" s="73"/>
      <c r="I42" s="73"/>
      <c r="J42" s="73"/>
      <c r="K42" s="46"/>
      <c r="M42" s="44"/>
    </row>
    <row r="43" spans="1:13" s="43" customFormat="1" ht="12.75" customHeight="1" x14ac:dyDescent="0.3">
      <c r="A43" s="45"/>
      <c r="B43" s="47" t="s">
        <v>11</v>
      </c>
      <c r="C43" s="47"/>
      <c r="D43" s="47"/>
      <c r="E43" s="47"/>
      <c r="F43" s="47"/>
      <c r="G43" s="47"/>
      <c r="H43" s="47"/>
      <c r="I43" s="47"/>
      <c r="J43" s="47"/>
      <c r="K43" s="46"/>
      <c r="M43" s="44"/>
    </row>
    <row r="44" spans="1:13" s="43" customFormat="1" ht="12.75" customHeight="1" x14ac:dyDescent="0.3">
      <c r="A44" s="45"/>
      <c r="B44" s="48" t="s">
        <v>12</v>
      </c>
      <c r="C44" s="48"/>
      <c r="D44" s="48"/>
      <c r="E44" s="47"/>
      <c r="F44" s="47"/>
      <c r="G44" s="47"/>
      <c r="H44" s="47"/>
      <c r="I44" s="47"/>
      <c r="J44" s="47"/>
      <c r="K44" s="46"/>
      <c r="M44" s="44"/>
    </row>
    <row r="45" spans="1:13" s="43" customFormat="1" ht="12.75" customHeight="1" x14ac:dyDescent="0.3">
      <c r="A45" s="45"/>
      <c r="B45" s="48" t="s">
        <v>13</v>
      </c>
      <c r="C45" s="48"/>
      <c r="D45" s="48"/>
      <c r="E45" s="47"/>
      <c r="F45" s="47"/>
      <c r="G45" s="47" t="s">
        <v>14</v>
      </c>
      <c r="H45" s="47"/>
      <c r="I45" s="47" t="s">
        <v>15</v>
      </c>
      <c r="J45" s="47"/>
      <c r="K45" s="46"/>
      <c r="M45" s="44"/>
    </row>
    <row r="46" spans="1:13" s="43" customFormat="1" ht="12.75" customHeight="1" x14ac:dyDescent="0.3">
      <c r="A46" s="45"/>
      <c r="B46" s="49" t="s">
        <v>20</v>
      </c>
      <c r="C46" s="49"/>
      <c r="D46" s="49"/>
      <c r="E46" s="49"/>
      <c r="F46" s="50">
        <v>99999</v>
      </c>
      <c r="G46" s="51">
        <v>9999999</v>
      </c>
      <c r="H46" s="52">
        <v>9999</v>
      </c>
      <c r="I46" s="90" t="s">
        <v>16</v>
      </c>
      <c r="J46" s="91"/>
      <c r="K46" s="46"/>
      <c r="M46" s="44"/>
    </row>
    <row r="47" spans="1:13" s="43" customFormat="1" ht="12.75" customHeight="1" x14ac:dyDescent="0.3">
      <c r="A47" s="45"/>
      <c r="B47" s="49" t="s">
        <v>21</v>
      </c>
      <c r="C47" s="49"/>
      <c r="D47" s="49"/>
      <c r="E47" s="49"/>
      <c r="F47" s="53"/>
      <c r="G47" s="53" t="s">
        <v>17</v>
      </c>
      <c r="H47" s="53"/>
      <c r="I47" s="92" t="s">
        <v>18</v>
      </c>
      <c r="J47" s="93"/>
      <c r="K47" s="46"/>
      <c r="M47" s="44"/>
    </row>
    <row r="48" spans="1:13" s="13" customFormat="1" ht="12.75" customHeight="1" x14ac:dyDescent="0.25">
      <c r="A48" s="22"/>
      <c r="B48" s="37" t="s">
        <v>19</v>
      </c>
      <c r="C48" s="37"/>
      <c r="D48" s="37"/>
      <c r="E48" s="37"/>
      <c r="F48" s="25">
        <v>90001</v>
      </c>
      <c r="G48" s="79">
        <v>8005711</v>
      </c>
      <c r="H48" s="80"/>
      <c r="I48" s="85"/>
      <c r="J48" s="86"/>
      <c r="K48" s="31"/>
      <c r="M48" s="24"/>
    </row>
    <row r="49" spans="1:15" s="13" customFormat="1" ht="12.75" customHeight="1" x14ac:dyDescent="0.25">
      <c r="A49" s="22"/>
      <c r="B49" s="27" t="s">
        <v>20</v>
      </c>
      <c r="C49" s="27"/>
      <c r="D49" s="27"/>
      <c r="E49" s="27"/>
      <c r="F49" s="30"/>
      <c r="G49" s="27"/>
      <c r="H49" s="27"/>
      <c r="I49" s="83"/>
      <c r="J49" s="84"/>
      <c r="K49" s="31"/>
      <c r="M49" s="24"/>
    </row>
    <row r="50" spans="1:15" s="13" customFormat="1" ht="12.75" customHeight="1" x14ac:dyDescent="0.25">
      <c r="A50" s="22"/>
      <c r="B50" s="32" t="s">
        <v>22</v>
      </c>
      <c r="C50" s="16"/>
      <c r="D50" s="16"/>
      <c r="E50" s="16"/>
      <c r="F50" s="37"/>
      <c r="G50" s="37"/>
      <c r="H50" s="38"/>
      <c r="I50" s="81" t="s">
        <v>16</v>
      </c>
      <c r="J50" s="82"/>
      <c r="K50" s="31"/>
      <c r="L50" s="63"/>
      <c r="M50" s="24"/>
    </row>
    <row r="51" spans="1:15" s="43" customFormat="1" ht="12.75" customHeight="1" x14ac:dyDescent="0.3">
      <c r="A51" s="45"/>
      <c r="B51" s="49"/>
      <c r="C51" s="47"/>
      <c r="D51" s="47"/>
      <c r="E51" s="47"/>
      <c r="F51" s="47"/>
      <c r="G51" s="47"/>
      <c r="H51" s="46"/>
      <c r="I51" s="88" t="s">
        <v>18</v>
      </c>
      <c r="J51" s="89"/>
      <c r="K51" s="46"/>
      <c r="L51" s="62"/>
      <c r="M51" s="44"/>
    </row>
    <row r="52" spans="1:15" s="13" customFormat="1" ht="12.75" customHeight="1" x14ac:dyDescent="0.25">
      <c r="A52" s="23"/>
      <c r="B52" s="32" t="s">
        <v>8</v>
      </c>
      <c r="C52" s="39"/>
      <c r="D52" s="39"/>
      <c r="E52" s="39"/>
      <c r="F52" s="39"/>
      <c r="G52" s="39"/>
      <c r="H52" s="18"/>
      <c r="I52" s="18"/>
      <c r="J52" s="18"/>
      <c r="K52" s="40"/>
      <c r="L52" s="63"/>
      <c r="M52" s="24"/>
    </row>
    <row r="53" spans="1:15" s="13" customFormat="1" ht="12.75" customHeight="1" x14ac:dyDescent="0.25">
      <c r="A53" s="23"/>
      <c r="B53" s="14" t="s">
        <v>23</v>
      </c>
      <c r="C53" s="14"/>
      <c r="D53" s="14"/>
      <c r="E53" s="14"/>
      <c r="F53" s="15" t="str">
        <f>C3</f>
        <v>61-Ա 25/04/2019թ.</v>
      </c>
      <c r="G53" s="48" t="s">
        <v>26</v>
      </c>
      <c r="H53" s="26"/>
      <c r="I53" s="12"/>
      <c r="J53" s="26"/>
      <c r="K53" s="40"/>
      <c r="L53" s="23"/>
      <c r="N53" s="60"/>
    </row>
    <row r="54" spans="1:15" s="13" customFormat="1" ht="9.75" customHeight="1" x14ac:dyDescent="0.25">
      <c r="A54" s="55"/>
      <c r="B54" s="56"/>
      <c r="C54" s="56"/>
      <c r="D54" s="56"/>
      <c r="E54" s="56"/>
      <c r="F54" s="56"/>
      <c r="G54" s="56"/>
      <c r="H54" s="57"/>
      <c r="I54" s="56"/>
      <c r="J54" s="56"/>
      <c r="K54" s="74"/>
      <c r="L54" s="23"/>
      <c r="N54" s="60"/>
    </row>
    <row r="55" spans="1:15" s="17" customFormat="1" ht="5.25" customHeight="1" x14ac:dyDescent="0.25">
      <c r="A55" s="5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59"/>
      <c r="M55" s="59"/>
      <c r="O55" s="28"/>
    </row>
    <row r="56" spans="1:15" s="20" customFormat="1" x14ac:dyDescent="0.3"/>
    <row r="57" spans="1:15" s="20" customFormat="1" x14ac:dyDescent="0.3">
      <c r="B57" s="29" t="s">
        <v>25</v>
      </c>
    </row>
    <row r="58" spans="1:15" s="13" customFormat="1" ht="12.75" customHeight="1" x14ac:dyDescent="0.25">
      <c r="A58" s="54"/>
      <c r="B58" s="37" t="s">
        <v>9</v>
      </c>
      <c r="C58" s="37"/>
      <c r="D58" s="37"/>
      <c r="E58" s="37"/>
      <c r="F58" s="37"/>
      <c r="G58" s="37"/>
      <c r="H58" s="37"/>
      <c r="I58" s="37"/>
      <c r="J58" s="37"/>
      <c r="K58" s="38"/>
      <c r="M58" s="24"/>
    </row>
    <row r="59" spans="1:15" s="13" customFormat="1" ht="12.75" customHeight="1" x14ac:dyDescent="0.25">
      <c r="A59" s="22"/>
      <c r="B59" s="71" t="s">
        <v>10</v>
      </c>
      <c r="C59" s="71"/>
      <c r="D59" s="71"/>
      <c r="E59" s="71"/>
      <c r="F59" s="71"/>
      <c r="G59" s="71"/>
      <c r="H59" s="71"/>
      <c r="I59" s="71"/>
      <c r="J59" s="71"/>
      <c r="K59" s="31"/>
      <c r="M59" s="24"/>
    </row>
    <row r="60" spans="1:15" s="13" customFormat="1" ht="12.75" customHeight="1" x14ac:dyDescent="0.25">
      <c r="A60" s="22"/>
      <c r="B60" s="16" t="s">
        <v>11</v>
      </c>
      <c r="C60" s="16"/>
      <c r="D60" s="16"/>
      <c r="E60" s="16"/>
      <c r="F60" s="16"/>
      <c r="G60" s="16"/>
      <c r="H60" s="16"/>
      <c r="I60" s="16"/>
      <c r="J60" s="16"/>
      <c r="K60" s="31"/>
      <c r="M60" s="24"/>
    </row>
    <row r="61" spans="1:15" s="13" customFormat="1" ht="12.75" customHeight="1" x14ac:dyDescent="0.25">
      <c r="A61" s="22"/>
      <c r="B61" s="21" t="s">
        <v>12</v>
      </c>
      <c r="C61" s="21"/>
      <c r="D61" s="21"/>
      <c r="E61" s="16"/>
      <c r="F61" s="16"/>
      <c r="G61" s="16"/>
      <c r="H61" s="16"/>
      <c r="I61" s="16"/>
      <c r="J61" s="16"/>
      <c r="K61" s="31"/>
      <c r="M61" s="24"/>
    </row>
    <row r="62" spans="1:15" s="13" customFormat="1" ht="12.75" customHeight="1" x14ac:dyDescent="0.25">
      <c r="A62" s="22"/>
      <c r="B62" s="21" t="s">
        <v>13</v>
      </c>
      <c r="C62" s="21"/>
      <c r="D62" s="21"/>
      <c r="E62" s="16"/>
      <c r="F62" s="16"/>
      <c r="G62" s="16" t="s">
        <v>14</v>
      </c>
      <c r="H62" s="16"/>
      <c r="I62" s="16" t="s">
        <v>15</v>
      </c>
      <c r="J62" s="16"/>
      <c r="K62" s="31"/>
      <c r="M62" s="24"/>
    </row>
    <row r="63" spans="1:15" s="13" customFormat="1" ht="12.75" customHeight="1" x14ac:dyDescent="0.25">
      <c r="A63" s="22"/>
      <c r="B63" s="32" t="s">
        <v>20</v>
      </c>
      <c r="C63" s="32"/>
      <c r="D63" s="32"/>
      <c r="E63" s="32"/>
      <c r="F63" s="33">
        <v>99999</v>
      </c>
      <c r="G63" s="34">
        <v>9999999</v>
      </c>
      <c r="H63" s="35">
        <v>9999</v>
      </c>
      <c r="I63" s="81" t="s">
        <v>16</v>
      </c>
      <c r="J63" s="82"/>
      <c r="K63" s="31"/>
      <c r="M63" s="24"/>
    </row>
    <row r="64" spans="1:15" s="13" customFormat="1" ht="12.75" customHeight="1" x14ac:dyDescent="0.25">
      <c r="A64" s="22"/>
      <c r="B64" s="32" t="s">
        <v>21</v>
      </c>
      <c r="C64" s="32"/>
      <c r="D64" s="32"/>
      <c r="E64" s="32"/>
      <c r="F64" s="36"/>
      <c r="G64" s="36" t="s">
        <v>17</v>
      </c>
      <c r="H64" s="36"/>
      <c r="I64" s="85" t="s">
        <v>18</v>
      </c>
      <c r="J64" s="86"/>
      <c r="K64" s="31"/>
      <c r="M64" s="24"/>
    </row>
    <row r="65" spans="1:14" s="13" customFormat="1" ht="12.75" customHeight="1" x14ac:dyDescent="0.25">
      <c r="A65" s="22"/>
      <c r="B65" s="37" t="s">
        <v>19</v>
      </c>
      <c r="C65" s="37"/>
      <c r="D65" s="37"/>
      <c r="E65" s="37"/>
      <c r="F65" s="25">
        <v>90001</v>
      </c>
      <c r="G65" s="79">
        <v>8002171</v>
      </c>
      <c r="H65" s="80"/>
      <c r="I65" s="85"/>
      <c r="J65" s="86"/>
      <c r="K65" s="31"/>
      <c r="M65" s="24"/>
    </row>
    <row r="66" spans="1:14" s="13" customFormat="1" ht="12.75" customHeight="1" x14ac:dyDescent="0.25">
      <c r="A66" s="22"/>
      <c r="B66" s="27" t="s">
        <v>20</v>
      </c>
      <c r="C66" s="27"/>
      <c r="D66" s="27"/>
      <c r="E66" s="27"/>
      <c r="F66" s="30"/>
      <c r="G66" s="27"/>
      <c r="H66" s="27"/>
      <c r="I66" s="83"/>
      <c r="J66" s="84"/>
      <c r="K66" s="31"/>
      <c r="M66" s="24"/>
    </row>
    <row r="67" spans="1:14" s="13" customFormat="1" ht="12.75" customHeight="1" x14ac:dyDescent="0.25">
      <c r="A67" s="22"/>
      <c r="B67" s="32" t="s">
        <v>22</v>
      </c>
      <c r="C67" s="16"/>
      <c r="D67" s="16"/>
      <c r="E67" s="16"/>
      <c r="F67" s="37"/>
      <c r="G67" s="37"/>
      <c r="H67" s="38"/>
      <c r="I67" s="81" t="s">
        <v>16</v>
      </c>
      <c r="J67" s="82"/>
      <c r="K67" s="31"/>
      <c r="L67" s="63"/>
      <c r="M67" s="24"/>
    </row>
    <row r="68" spans="1:14" s="13" customFormat="1" ht="12.75" customHeight="1" x14ac:dyDescent="0.25">
      <c r="A68" s="22"/>
      <c r="B68" s="32"/>
      <c r="C68" s="16"/>
      <c r="D68" s="16"/>
      <c r="E68" s="16"/>
      <c r="F68" s="16"/>
      <c r="G68" s="16"/>
      <c r="H68" s="31"/>
      <c r="I68" s="83" t="s">
        <v>18</v>
      </c>
      <c r="J68" s="84"/>
      <c r="K68" s="31"/>
      <c r="L68" s="63"/>
      <c r="M68" s="24"/>
    </row>
    <row r="69" spans="1:14" s="13" customFormat="1" ht="12.75" customHeight="1" x14ac:dyDescent="0.25">
      <c r="A69" s="23"/>
      <c r="B69" s="32" t="s">
        <v>8</v>
      </c>
      <c r="C69" s="39"/>
      <c r="D69" s="39"/>
      <c r="E69" s="39"/>
      <c r="F69" s="39"/>
      <c r="G69" s="39"/>
      <c r="H69" s="18"/>
      <c r="I69" s="18"/>
      <c r="J69" s="18"/>
      <c r="K69" s="40"/>
      <c r="L69" s="63"/>
      <c r="M69" s="24"/>
    </row>
    <row r="70" spans="1:14" s="13" customFormat="1" ht="12.75" customHeight="1" x14ac:dyDescent="0.25">
      <c r="A70" s="23"/>
      <c r="B70" s="77" t="s">
        <v>27</v>
      </c>
      <c r="C70" s="14"/>
      <c r="D70" s="14"/>
      <c r="E70" s="14"/>
      <c r="F70" s="76" t="str">
        <f>C3</f>
        <v>61-Ա 25/04/2019թ.</v>
      </c>
      <c r="G70" s="48" t="s">
        <v>26</v>
      </c>
      <c r="H70" s="26"/>
      <c r="I70" s="12"/>
      <c r="J70" s="26"/>
      <c r="K70" s="40"/>
      <c r="L70" s="23"/>
      <c r="N70" s="60"/>
    </row>
    <row r="71" spans="1:14" s="13" customFormat="1" ht="12.75" customHeight="1" x14ac:dyDescent="0.25">
      <c r="A71" s="23"/>
      <c r="B71" s="18"/>
      <c r="C71" s="18"/>
      <c r="D71" s="18"/>
      <c r="E71" s="18"/>
      <c r="F71" s="18"/>
      <c r="G71" s="18"/>
      <c r="H71" s="12"/>
      <c r="I71" s="18"/>
      <c r="J71" s="18"/>
      <c r="K71" s="40"/>
      <c r="L71" s="23"/>
      <c r="N71" s="60"/>
    </row>
    <row r="72" spans="1:14" s="17" customFormat="1" ht="5.25" customHeight="1" x14ac:dyDescent="0.25">
      <c r="A72" s="30"/>
      <c r="B72" s="27"/>
      <c r="C72" s="27"/>
      <c r="D72" s="27"/>
      <c r="E72" s="27"/>
      <c r="F72" s="27"/>
      <c r="G72" s="27"/>
      <c r="H72" s="27"/>
      <c r="I72" s="27"/>
      <c r="J72" s="27"/>
      <c r="K72" s="75"/>
      <c r="L72" s="22"/>
      <c r="N72" s="61"/>
    </row>
    <row r="73" spans="1:14" x14ac:dyDescent="0.3">
      <c r="M73" s="20"/>
    </row>
  </sheetData>
  <mergeCells count="17">
    <mergeCell ref="O3:O4"/>
    <mergeCell ref="P3:P4"/>
    <mergeCell ref="Q3:Q4"/>
    <mergeCell ref="G48:H48"/>
    <mergeCell ref="I51:J51"/>
    <mergeCell ref="I46:J46"/>
    <mergeCell ref="I47:J47"/>
    <mergeCell ref="I48:J48"/>
    <mergeCell ref="I49:J49"/>
    <mergeCell ref="I50:J50"/>
    <mergeCell ref="G65:H65"/>
    <mergeCell ref="I67:J67"/>
    <mergeCell ref="I68:J68"/>
    <mergeCell ref="I63:J63"/>
    <mergeCell ref="I64:J64"/>
    <mergeCell ref="I65:J65"/>
    <mergeCell ref="I66:J66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https:/mul-spm.gov.am/tasks/docs/attachment.php?id=104744&amp;fn=PortsagKentr1-510-61-5.xlsx&amp;out=1&amp;token=f1202f87c6a808a2bf57</cp:keywords>
  <cp:lastModifiedBy>Windows User</cp:lastModifiedBy>
  <dcterms:created xsi:type="dcterms:W3CDTF">2019-07-11T23:31:12Z</dcterms:created>
  <dcterms:modified xsi:type="dcterms:W3CDTF">2019-07-11T23:31:12Z</dcterms:modified>
</cp:coreProperties>
</file>