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7895" windowHeight="10935" activeTab="1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<sst xmlns="http://schemas.openxmlformats.org/spreadsheetml/2006/main" count="2570" uniqueCount="721">
  <si>
    <t>ՀՀ ֆինանսների  նախար,   206044,   Լոռի Բերդ</t>
  </si>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</sst>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18" fillId="0" borderId="1" xfId="38" applyFont="1" applyFill="1" applyBorder="1" applyAlignment="1">
      <alignment horizontal="center"/>
    </xf>
    <xf numFmtId="0" fontId="18" fillId="0" borderId="1" xfId="38" applyFont="1" applyFill="1" applyBorder="1" applyAlignment="1">
      <alignment horizontal="center"/>
    </xf>
    <xf numFmtId="0" fontId="18" fillId="0" borderId="1" xfId="37" applyFont="1" applyFill="1" applyBorder="1" applyAlignment="1">
      <alignment horizontal="center" vertical="center"/>
    </xf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1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1">
      <selection activeCell="D20" sqref="D20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SUM(D13,D48,D67)</f>
        <v>145410200</v>
      </c>
      <c r="E12" s="11">
        <f t="shared" si="0"/>
        <v>145410200</v>
      </c>
      <c r="F12" s="11">
        <f t="shared" si="0"/>
        <v>21261000</v>
      </c>
      <c r="G12" s="11">
        <f t="shared" si="0"/>
        <v>235305076</v>
      </c>
      <c r="H12" s="11">
        <f t="shared" si="0"/>
        <v>155183076</v>
      </c>
      <c r="I12" s="11">
        <f t="shared" si="0"/>
        <v>108343890</v>
      </c>
      <c r="J12" s="11">
        <f t="shared" si="0"/>
        <v>252594201</v>
      </c>
      <c r="K12" s="11">
        <f t="shared" si="0"/>
        <v>173370458</v>
      </c>
      <c r="L12" s="11">
        <f t="shared" si="0"/>
        <v>107445633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SUM(D14,D17,D19,D39,D42)</f>
        <v>45240200</v>
      </c>
      <c r="E13" s="11">
        <f>SUM(E14,E17,E19,E39,E42)</f>
        <v>45240200</v>
      </c>
      <c r="F13" s="11" t="s">
        <v>23</v>
      </c>
      <c r="G13" s="11">
        <f>SUM(G14,G17,G19,G39,G42)</f>
        <v>46732200</v>
      </c>
      <c r="H13" s="11">
        <f>SUM(H14,H17,H19,H39,H42)</f>
        <v>46732200</v>
      </c>
      <c r="I13" s="11" t="s">
        <v>23</v>
      </c>
      <c r="J13" s="11">
        <f>SUM(J14,J17,J19,J39,J42)</f>
        <v>44934716</v>
      </c>
      <c r="K13" s="11">
        <f>SUM(K14,K17,K19,K39,K42)</f>
        <v>44934716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SUM(D15,D16)</f>
        <v>32267200</v>
      </c>
      <c r="E14" s="11">
        <f>SUM(E15,E16)</f>
        <v>32267200</v>
      </c>
      <c r="F14" s="11" t="s">
        <v>23</v>
      </c>
      <c r="G14" s="11">
        <f>SUM(G15,G16)</f>
        <v>32267200</v>
      </c>
      <c r="H14" s="11">
        <f>SUM(H15,H16)</f>
        <v>32267200</v>
      </c>
      <c r="I14" s="11" t="s">
        <v>23</v>
      </c>
      <c r="J14" s="11">
        <f>SUM(J15,J16)</f>
        <v>29890443</v>
      </c>
      <c r="K14" s="11">
        <f>SUM(K15,K16)</f>
        <v>29890443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0</v>
      </c>
      <c r="E15" s="11">
        <v>0</v>
      </c>
      <c r="F15" s="11" t="s">
        <v>23</v>
      </c>
      <c r="G15" s="11">
        <f>SUM(H15,I15)</f>
        <v>0</v>
      </c>
      <c r="H15" s="11">
        <v>0</v>
      </c>
      <c r="I15" s="11" t="s">
        <v>23</v>
      </c>
      <c r="J15" s="11">
        <f>SUM(K15,L15)</f>
        <v>236277</v>
      </c>
      <c r="K15" s="11">
        <v>236277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32267200</v>
      </c>
      <c r="E16" s="11">
        <v>32267200</v>
      </c>
      <c r="F16" s="11" t="s">
        <v>23</v>
      </c>
      <c r="G16" s="11">
        <f>SUM(H16,I16)</f>
        <v>32267200</v>
      </c>
      <c r="H16" s="11">
        <v>32267200</v>
      </c>
      <c r="I16" s="11" t="s">
        <v>23</v>
      </c>
      <c r="J16" s="11">
        <f>SUM(K16,L16)</f>
        <v>29654166</v>
      </c>
      <c r="K16" s="11">
        <v>29654166</v>
      </c>
      <c r="L16" s="11" t="s">
        <v>23</v>
      </c>
    </row>
    <row r="17" spans="1:12" ht="39.75" customHeight="1">
      <c r="A17" s="9">
        <v>1120</v>
      </c>
      <c r="B17" s="10" t="s">
        <v>28</v>
      </c>
      <c r="C17" s="9" t="s">
        <v>29</v>
      </c>
      <c r="D17" s="11">
        <f>SUM(D18)</f>
        <v>12673000</v>
      </c>
      <c r="E17" s="11">
        <f>SUM(E18)</f>
        <v>12673000</v>
      </c>
      <c r="F17" s="11" t="s">
        <v>23</v>
      </c>
      <c r="G17" s="11">
        <f>SUM(G18)</f>
        <v>14165000</v>
      </c>
      <c r="H17" s="11">
        <f>SUM(H18)</f>
        <v>14165000</v>
      </c>
      <c r="I17" s="11" t="s">
        <v>23</v>
      </c>
      <c r="J17" s="11">
        <f>SUM(J18)</f>
        <v>14270273</v>
      </c>
      <c r="K17" s="11">
        <f>SUM(K18)</f>
        <v>14270273</v>
      </c>
      <c r="L17" s="11" t="s">
        <v>23</v>
      </c>
    </row>
    <row r="18" spans="1:12" ht="39.75" customHeight="1">
      <c r="A18" s="9">
        <v>1121</v>
      </c>
      <c r="B18" s="10" t="s">
        <v>30</v>
      </c>
      <c r="C18" s="9"/>
      <c r="D18" s="11">
        <f>SUM(E18,F18)</f>
        <v>12673000</v>
      </c>
      <c r="E18" s="11">
        <v>12673000</v>
      </c>
      <c r="F18" s="11" t="s">
        <v>23</v>
      </c>
      <c r="G18" s="11">
        <f>SUM(H18,I18)</f>
        <v>14165000</v>
      </c>
      <c r="H18" s="11">
        <v>14165000</v>
      </c>
      <c r="I18" s="11" t="s">
        <v>23</v>
      </c>
      <c r="J18" s="11">
        <f>SUM(K18,L18)</f>
        <v>14270273</v>
      </c>
      <c r="K18" s="11">
        <v>14270273</v>
      </c>
      <c r="L18" s="11" t="s">
        <v>23</v>
      </c>
    </row>
    <row r="19" spans="1:12" ht="39.75" customHeight="1">
      <c r="A19" s="9">
        <v>1130</v>
      </c>
      <c r="B19" s="10" t="s">
        <v>31</v>
      </c>
      <c r="C19" s="9" t="s">
        <v>32</v>
      </c>
      <c r="D19" s="11">
        <f>SUM(D20:D38)</f>
        <v>300000</v>
      </c>
      <c r="E19" s="11">
        <f>SUM(E20:E38)</f>
        <v>300000</v>
      </c>
      <c r="F19" s="11" t="s">
        <v>23</v>
      </c>
      <c r="G19" s="11">
        <f>SUM(G20:G38)</f>
        <v>300000</v>
      </c>
      <c r="H19" s="11">
        <f>SUM(H20:H38)</f>
        <v>300000</v>
      </c>
      <c r="I19" s="11" t="s">
        <v>23</v>
      </c>
      <c r="J19" s="11">
        <f>SUM(J20:J38)</f>
        <v>774000</v>
      </c>
      <c r="K19" s="11">
        <f>SUM(K20:K38)</f>
        <v>774000</v>
      </c>
      <c r="L19" s="11" t="s">
        <v>23</v>
      </c>
    </row>
    <row r="20" spans="1:12" ht="39.75" customHeight="1">
      <c r="A20" s="9">
        <v>11301</v>
      </c>
      <c r="B20" s="10" t="s">
        <v>33</v>
      </c>
      <c r="C20" s="9"/>
      <c r="D20" s="11">
        <f aca="true" t="shared" si="1" ref="D20:D38">SUM(E20,F20)</f>
        <v>36000</v>
      </c>
      <c r="E20" s="11">
        <v>36000</v>
      </c>
      <c r="F20" s="11" t="s">
        <v>23</v>
      </c>
      <c r="G20" s="11">
        <f aca="true" t="shared" si="2" ref="G20:G38">SUM(H20,I20)</f>
        <v>36000</v>
      </c>
      <c r="H20" s="11">
        <v>36000</v>
      </c>
      <c r="I20" s="11" t="s">
        <v>23</v>
      </c>
      <c r="J20" s="11">
        <f aca="true" t="shared" si="3" ref="J20:J38">SUM(K20,L20)</f>
        <v>490000</v>
      </c>
      <c r="K20" s="11">
        <v>490000</v>
      </c>
      <c r="L20" s="11" t="s">
        <v>23</v>
      </c>
    </row>
    <row r="21" spans="1:12" ht="39.75" customHeight="1">
      <c r="A21" s="9">
        <v>11302</v>
      </c>
      <c r="B21" s="10" t="s">
        <v>34</v>
      </c>
      <c r="C21" s="9"/>
      <c r="D21" s="11">
        <f t="shared" si="1"/>
        <v>0</v>
      </c>
      <c r="E21" s="11">
        <v>0</v>
      </c>
      <c r="F21" s="11" t="s">
        <v>23</v>
      </c>
      <c r="G21" s="11">
        <f t="shared" si="2"/>
        <v>0</v>
      </c>
      <c r="H21" s="11">
        <v>0</v>
      </c>
      <c r="I21" s="11" t="s">
        <v>23</v>
      </c>
      <c r="J21" s="11">
        <f t="shared" si="3"/>
        <v>0</v>
      </c>
      <c r="K21" s="11">
        <v>0</v>
      </c>
      <c r="L21" s="11" t="s">
        <v>23</v>
      </c>
    </row>
    <row r="22" spans="1:12" ht="39.75" customHeight="1">
      <c r="A22" s="9">
        <v>11303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5000</v>
      </c>
      <c r="K22" s="11">
        <v>5000</v>
      </c>
      <c r="L22" s="11" t="s">
        <v>23</v>
      </c>
    </row>
    <row r="23" spans="1:12" ht="39.75" customHeight="1">
      <c r="A23" s="9">
        <v>11304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75" customHeight="1">
      <c r="A24" s="9">
        <v>11305</v>
      </c>
      <c r="B24" s="10" t="s">
        <v>37</v>
      </c>
      <c r="C24" s="9"/>
      <c r="D24" s="11">
        <f t="shared" si="1"/>
        <v>0</v>
      </c>
      <c r="E24" s="11">
        <v>0</v>
      </c>
      <c r="F24" s="11" t="s">
        <v>23</v>
      </c>
      <c r="G24" s="11">
        <f t="shared" si="2"/>
        <v>0</v>
      </c>
      <c r="H24" s="11">
        <v>0</v>
      </c>
      <c r="I24" s="11" t="s">
        <v>23</v>
      </c>
      <c r="J24" s="11">
        <f t="shared" si="3"/>
        <v>0</v>
      </c>
      <c r="K24" s="11">
        <v>0</v>
      </c>
      <c r="L24" s="11" t="s">
        <v>23</v>
      </c>
    </row>
    <row r="25" spans="1:12" ht="39.75" customHeight="1">
      <c r="A25" s="9">
        <v>11306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75" customHeight="1">
      <c r="A26" s="9">
        <v>11307</v>
      </c>
      <c r="B26" s="10" t="s">
        <v>39</v>
      </c>
      <c r="C26" s="9"/>
      <c r="D26" s="11">
        <f t="shared" si="1"/>
        <v>264000</v>
      </c>
      <c r="E26" s="11">
        <v>264000</v>
      </c>
      <c r="F26" s="11" t="s">
        <v>23</v>
      </c>
      <c r="G26" s="11">
        <f t="shared" si="2"/>
        <v>264000</v>
      </c>
      <c r="H26" s="11">
        <v>264000</v>
      </c>
      <c r="I26" s="11" t="s">
        <v>23</v>
      </c>
      <c r="J26" s="11">
        <f t="shared" si="3"/>
        <v>279000</v>
      </c>
      <c r="K26" s="11">
        <v>279000</v>
      </c>
      <c r="L26" s="11" t="s">
        <v>23</v>
      </c>
    </row>
    <row r="27" spans="1:12" ht="39.75" customHeight="1">
      <c r="A27" s="9">
        <v>11308</v>
      </c>
      <c r="B27" s="10" t="s">
        <v>40</v>
      </c>
      <c r="C27" s="9"/>
      <c r="D27" s="11">
        <f t="shared" si="1"/>
        <v>0</v>
      </c>
      <c r="E27" s="11">
        <v>0</v>
      </c>
      <c r="F27" s="11" t="s">
        <v>23</v>
      </c>
      <c r="G27" s="11">
        <f t="shared" si="2"/>
        <v>0</v>
      </c>
      <c r="H27" s="11">
        <v>0</v>
      </c>
      <c r="I27" s="11" t="s">
        <v>23</v>
      </c>
      <c r="J27" s="11">
        <f t="shared" si="3"/>
        <v>0</v>
      </c>
      <c r="K27" s="11">
        <v>0</v>
      </c>
      <c r="L27" s="11" t="s">
        <v>23</v>
      </c>
    </row>
    <row r="28" spans="1:12" ht="39.75" customHeight="1">
      <c r="A28" s="9">
        <v>11309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75" customHeight="1">
      <c r="A29" s="9">
        <v>11310</v>
      </c>
      <c r="B29" s="10" t="s">
        <v>42</v>
      </c>
      <c r="C29" s="9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customHeight="1">
      <c r="A30" s="9">
        <v>11311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75" customHeight="1">
      <c r="A31" s="9">
        <v>11312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11313</v>
      </c>
      <c r="B32" s="10" t="s">
        <v>45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75" customHeight="1">
      <c r="A33" s="9">
        <v>11314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11315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11316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11317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11318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11319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1140</v>
      </c>
      <c r="B39" s="10" t="s">
        <v>52</v>
      </c>
      <c r="C39" s="9" t="s">
        <v>53</v>
      </c>
      <c r="D39" s="11">
        <f>SUM(D40,D41)</f>
        <v>0</v>
      </c>
      <c r="E39" s="11">
        <f>SUM(E40,E41)</f>
        <v>0</v>
      </c>
      <c r="F39" s="11" t="s">
        <v>23</v>
      </c>
      <c r="G39" s="11">
        <f>SUM(G40,G41)</f>
        <v>0</v>
      </c>
      <c r="H39" s="11">
        <f>SUM(H40,H41)</f>
        <v>0</v>
      </c>
      <c r="I39" s="11" t="s">
        <v>23</v>
      </c>
      <c r="J39" s="11">
        <f>SUM(J40,J41)</f>
        <v>0</v>
      </c>
      <c r="K39" s="11">
        <f>SUM(K40,K41)</f>
        <v>0</v>
      </c>
      <c r="L39" s="11" t="s">
        <v>23</v>
      </c>
    </row>
    <row r="40" spans="1:12" ht="39.75" customHeight="1">
      <c r="A40" s="9">
        <v>1141</v>
      </c>
      <c r="B40" s="10" t="s">
        <v>54</v>
      </c>
      <c r="C40" s="9"/>
      <c r="D40" s="11">
        <f>SUM(E40,F40)</f>
        <v>0</v>
      </c>
      <c r="E40" s="11">
        <v>0</v>
      </c>
      <c r="F40" s="11" t="s">
        <v>23</v>
      </c>
      <c r="G40" s="11">
        <f>SUM(H40,I40)</f>
        <v>0</v>
      </c>
      <c r="H40" s="11">
        <v>0</v>
      </c>
      <c r="I40" s="11" t="s">
        <v>23</v>
      </c>
      <c r="J40" s="11">
        <f>SUM(K40,L40)</f>
        <v>0</v>
      </c>
      <c r="K40" s="11">
        <v>0</v>
      </c>
      <c r="L40" s="11" t="s">
        <v>23</v>
      </c>
    </row>
    <row r="41" spans="1:12" ht="39.75" customHeight="1">
      <c r="A41" s="9">
        <v>1142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75" customHeight="1">
      <c r="A42" s="9">
        <v>1150</v>
      </c>
      <c r="B42" s="10" t="s">
        <v>56</v>
      </c>
      <c r="C42" s="9" t="s">
        <v>57</v>
      </c>
      <c r="D42" s="11">
        <f>SUM(D43,D47)</f>
        <v>0</v>
      </c>
      <c r="E42" s="11">
        <f>SUM(E43,E47)</f>
        <v>0</v>
      </c>
      <c r="F42" s="11" t="s">
        <v>23</v>
      </c>
      <c r="G42" s="11">
        <f>SUM(G43,G47)</f>
        <v>0</v>
      </c>
      <c r="H42" s="11">
        <f>SUM(H43,H47)</f>
        <v>0</v>
      </c>
      <c r="I42" s="11" t="s">
        <v>23</v>
      </c>
      <c r="J42" s="11">
        <f>SUM(J43,J47)</f>
        <v>0</v>
      </c>
      <c r="K42" s="11">
        <f>SUM(K43,K47)</f>
        <v>0</v>
      </c>
      <c r="L42" s="11" t="s">
        <v>23</v>
      </c>
    </row>
    <row r="43" spans="1:12" ht="39.75" customHeight="1">
      <c r="A43" s="9">
        <v>1151</v>
      </c>
      <c r="B43" s="10" t="s">
        <v>58</v>
      </c>
      <c r="C43" s="9"/>
      <c r="D43" s="11">
        <f>SUM(D44:D46)</f>
        <v>0</v>
      </c>
      <c r="E43" s="11">
        <f>SUM(E44:E46)</f>
        <v>0</v>
      </c>
      <c r="F43" s="11" t="s">
        <v>23</v>
      </c>
      <c r="G43" s="11">
        <f>SUM(G44:G46)</f>
        <v>0</v>
      </c>
      <c r="H43" s="11">
        <f>SUM(H44:H46)</f>
        <v>0</v>
      </c>
      <c r="I43" s="11" t="s">
        <v>23</v>
      </c>
      <c r="J43" s="11">
        <f>SUM(J44:J46)</f>
        <v>0</v>
      </c>
      <c r="K43" s="11">
        <f>SUM(K44:K46)</f>
        <v>0</v>
      </c>
      <c r="L43" s="11" t="s">
        <v>23</v>
      </c>
    </row>
    <row r="44" spans="1:12" ht="39.75" customHeight="1">
      <c r="A44" s="9">
        <v>1152</v>
      </c>
      <c r="B44" s="10" t="s">
        <v>59</v>
      </c>
      <c r="C44" s="9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1153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1154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1155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1200</v>
      </c>
      <c r="B48" s="10" t="s">
        <v>63</v>
      </c>
      <c r="C48" s="9" t="s">
        <v>64</v>
      </c>
      <c r="D48" s="11">
        <f aca="true" t="shared" si="4" ref="D48:L48">SUM(D49,D51,D53,D55,D57,D64)</f>
        <v>88510000</v>
      </c>
      <c r="E48" s="11">
        <f t="shared" si="4"/>
        <v>88510000</v>
      </c>
      <c r="F48" s="11">
        <f t="shared" si="4"/>
        <v>0</v>
      </c>
      <c r="G48" s="11">
        <f t="shared" si="4"/>
        <v>170132900</v>
      </c>
      <c r="H48" s="11">
        <f t="shared" si="4"/>
        <v>90010900</v>
      </c>
      <c r="I48" s="11">
        <f t="shared" si="4"/>
        <v>80122000</v>
      </c>
      <c r="J48" s="11">
        <f t="shared" si="4"/>
        <v>169234643</v>
      </c>
      <c r="K48" s="11">
        <f t="shared" si="4"/>
        <v>90010900</v>
      </c>
      <c r="L48" s="11">
        <f t="shared" si="4"/>
        <v>79223743</v>
      </c>
    </row>
    <row r="49" spans="1:12" ht="39.75" customHeight="1">
      <c r="A49" s="9">
        <v>1210</v>
      </c>
      <c r="B49" s="10" t="s">
        <v>65</v>
      </c>
      <c r="C49" s="9" t="s">
        <v>66</v>
      </c>
      <c r="D49" s="11">
        <f>SUM(D50)</f>
        <v>0</v>
      </c>
      <c r="E49" s="11">
        <f>SUM(E50)</f>
        <v>0</v>
      </c>
      <c r="F49" s="11" t="s">
        <v>23</v>
      </c>
      <c r="G49" s="11">
        <f>SUM(G50)</f>
        <v>0</v>
      </c>
      <c r="H49" s="11">
        <f>SUM(H50)</f>
        <v>0</v>
      </c>
      <c r="I49" s="11" t="s">
        <v>23</v>
      </c>
      <c r="J49" s="11">
        <f>SUM(J50)</f>
        <v>0</v>
      </c>
      <c r="K49" s="11">
        <f>SUM(K50)</f>
        <v>0</v>
      </c>
      <c r="L49" s="11" t="s">
        <v>23</v>
      </c>
    </row>
    <row r="50" spans="1:12" ht="39.75" customHeight="1">
      <c r="A50" s="9">
        <v>1211</v>
      </c>
      <c r="B50" s="10" t="s">
        <v>67</v>
      </c>
      <c r="C50" s="9"/>
      <c r="D50" s="11">
        <f>SUM(E50,F50)</f>
        <v>0</v>
      </c>
      <c r="E50" s="11">
        <v>0</v>
      </c>
      <c r="F50" s="11" t="s">
        <v>23</v>
      </c>
      <c r="G50" s="11">
        <f>SUM(H50,I50)</f>
        <v>0</v>
      </c>
      <c r="H50" s="11">
        <v>0</v>
      </c>
      <c r="I50" s="11" t="s">
        <v>23</v>
      </c>
      <c r="J50" s="11">
        <f>SUM(K50,L50)</f>
        <v>0</v>
      </c>
      <c r="K50" s="11">
        <v>0</v>
      </c>
      <c r="L50" s="11" t="s">
        <v>23</v>
      </c>
    </row>
    <row r="51" spans="1:12" ht="39.75" customHeight="1">
      <c r="A51" s="9">
        <v>1220</v>
      </c>
      <c r="B51" s="10" t="s">
        <v>68</v>
      </c>
      <c r="C51" s="9" t="s">
        <v>69</v>
      </c>
      <c r="D51" s="11">
        <f>SUM(D52)</f>
        <v>0</v>
      </c>
      <c r="E51" s="11" t="s">
        <v>23</v>
      </c>
      <c r="F51" s="11">
        <f>SUM(F52)</f>
        <v>0</v>
      </c>
      <c r="G51" s="11">
        <f>SUM(G52)</f>
        <v>0</v>
      </c>
      <c r="H51" s="11" t="s">
        <v>23</v>
      </c>
      <c r="I51" s="11">
        <f>SUM(I52)</f>
        <v>0</v>
      </c>
      <c r="J51" s="11">
        <f>SUM(J52)</f>
        <v>0</v>
      </c>
      <c r="K51" s="11" t="s">
        <v>23</v>
      </c>
      <c r="L51" s="11">
        <f>SUM(L52)</f>
        <v>0</v>
      </c>
    </row>
    <row r="52" spans="1:12" ht="39.75" customHeight="1">
      <c r="A52" s="9">
        <v>1221</v>
      </c>
      <c r="B52" s="10" t="s">
        <v>70</v>
      </c>
      <c r="C52" s="9"/>
      <c r="D52" s="11">
        <f>SUM(E52,F52)</f>
        <v>0</v>
      </c>
      <c r="E52" s="11" t="s">
        <v>23</v>
      </c>
      <c r="F52" s="11">
        <v>0</v>
      </c>
      <c r="G52" s="11">
        <f>SUM(H52,I52)</f>
        <v>0</v>
      </c>
      <c r="H52" s="11" t="s">
        <v>23</v>
      </c>
      <c r="I52" s="11">
        <v>0</v>
      </c>
      <c r="J52" s="11">
        <f>SUM(K52,L52)</f>
        <v>0</v>
      </c>
      <c r="K52" s="11" t="s">
        <v>23</v>
      </c>
      <c r="L52" s="11">
        <v>0</v>
      </c>
    </row>
    <row r="53" spans="1:12" ht="39.75" customHeight="1">
      <c r="A53" s="9">
        <v>1230</v>
      </c>
      <c r="B53" s="10" t="s">
        <v>71</v>
      </c>
      <c r="C53" s="9" t="s">
        <v>72</v>
      </c>
      <c r="D53" s="11">
        <f>SUM(D54)</f>
        <v>0</v>
      </c>
      <c r="E53" s="11">
        <f>SUM(E54)</f>
        <v>0</v>
      </c>
      <c r="F53" s="11" t="s">
        <v>23</v>
      </c>
      <c r="G53" s="11">
        <f>SUM(G54)</f>
        <v>0</v>
      </c>
      <c r="H53" s="11">
        <f>SUM(H54)</f>
        <v>0</v>
      </c>
      <c r="I53" s="11" t="s">
        <v>23</v>
      </c>
      <c r="J53" s="11">
        <f>SUM(J54)</f>
        <v>0</v>
      </c>
      <c r="K53" s="11">
        <f>SUM(K54)</f>
        <v>0</v>
      </c>
      <c r="L53" s="11" t="s">
        <v>23</v>
      </c>
    </row>
    <row r="54" spans="1:12" ht="39.75" customHeight="1">
      <c r="A54" s="9">
        <v>1231</v>
      </c>
      <c r="B54" s="10" t="s">
        <v>73</v>
      </c>
      <c r="C54" s="9"/>
      <c r="D54" s="11">
        <f>SUM(E54,F54)</f>
        <v>0</v>
      </c>
      <c r="E54" s="11">
        <v>0</v>
      </c>
      <c r="F54" s="11" t="s">
        <v>23</v>
      </c>
      <c r="G54" s="11">
        <f>SUM(H54,I54)</f>
        <v>0</v>
      </c>
      <c r="H54" s="11">
        <v>0</v>
      </c>
      <c r="I54" s="11" t="s">
        <v>23</v>
      </c>
      <c r="J54" s="11">
        <f>SUM(K54,L54)</f>
        <v>0</v>
      </c>
      <c r="K54" s="11">
        <v>0</v>
      </c>
      <c r="L54" s="11" t="s">
        <v>23</v>
      </c>
    </row>
    <row r="55" spans="1:12" ht="39.75" customHeight="1">
      <c r="A55" s="9">
        <v>1240</v>
      </c>
      <c r="B55" s="10" t="s">
        <v>74</v>
      </c>
      <c r="C55" s="9" t="s">
        <v>75</v>
      </c>
      <c r="D55" s="11">
        <f>SUM(D56)</f>
        <v>0</v>
      </c>
      <c r="E55" s="11" t="s">
        <v>23</v>
      </c>
      <c r="F55" s="11">
        <f>SUM(F56)</f>
        <v>0</v>
      </c>
      <c r="G55" s="11">
        <f>SUM(G56)</f>
        <v>11500000</v>
      </c>
      <c r="H55" s="11" t="s">
        <v>23</v>
      </c>
      <c r="I55" s="11">
        <f>SUM(I56)</f>
        <v>11500000</v>
      </c>
      <c r="J55" s="11">
        <f>SUM(J56)</f>
        <v>11500000</v>
      </c>
      <c r="K55" s="11" t="s">
        <v>23</v>
      </c>
      <c r="L55" s="11">
        <f>SUM(L56)</f>
        <v>11500000</v>
      </c>
    </row>
    <row r="56" spans="1:12" ht="39.75" customHeight="1">
      <c r="A56" s="9">
        <v>1241</v>
      </c>
      <c r="B56" s="10" t="s">
        <v>76</v>
      </c>
      <c r="C56" s="9"/>
      <c r="D56" s="11">
        <f>SUM(E56,F56)</f>
        <v>0</v>
      </c>
      <c r="E56" s="11" t="s">
        <v>23</v>
      </c>
      <c r="F56" s="11">
        <v>0</v>
      </c>
      <c r="G56" s="11">
        <f>SUM(H56,I56)</f>
        <v>11500000</v>
      </c>
      <c r="H56" s="11" t="s">
        <v>23</v>
      </c>
      <c r="I56" s="11">
        <v>11500000</v>
      </c>
      <c r="J56" s="11">
        <f>SUM(K56,L56)</f>
        <v>11500000</v>
      </c>
      <c r="K56" s="11" t="s">
        <v>23</v>
      </c>
      <c r="L56" s="11">
        <v>11500000</v>
      </c>
    </row>
    <row r="57" spans="1:12" ht="39.75" customHeight="1">
      <c r="A57" s="9">
        <v>1250</v>
      </c>
      <c r="B57" s="10" t="s">
        <v>77</v>
      </c>
      <c r="C57" s="9" t="s">
        <v>78</v>
      </c>
      <c r="D57" s="11">
        <f>SUM(D58,D59,D62,D63)</f>
        <v>88510000</v>
      </c>
      <c r="E57" s="11">
        <f>SUM(E58,E59,E62,E63)</f>
        <v>88510000</v>
      </c>
      <c r="F57" s="11" t="s">
        <v>23</v>
      </c>
      <c r="G57" s="11">
        <f>SUM(G58,G59,G62,G63)</f>
        <v>90010900</v>
      </c>
      <c r="H57" s="11">
        <f>SUM(H58,H59,H62,H63)</f>
        <v>90010900</v>
      </c>
      <c r="I57" s="11" t="s">
        <v>23</v>
      </c>
      <c r="J57" s="11">
        <f>SUM(J58,J59,J62,J63)</f>
        <v>90010900</v>
      </c>
      <c r="K57" s="11">
        <f>SUM(K58,K59,K62,K63)</f>
        <v>90010900</v>
      </c>
      <c r="L57" s="11" t="s">
        <v>23</v>
      </c>
    </row>
    <row r="58" spans="1:12" ht="39.75" customHeight="1">
      <c r="A58" s="9">
        <v>1251</v>
      </c>
      <c r="B58" s="10" t="s">
        <v>79</v>
      </c>
      <c r="C58" s="9"/>
      <c r="D58" s="11">
        <f>SUM(E58,F58)</f>
        <v>88510000</v>
      </c>
      <c r="E58" s="11">
        <v>88510000</v>
      </c>
      <c r="F58" s="11" t="s">
        <v>23</v>
      </c>
      <c r="G58" s="11">
        <f>SUM(H58,I58)</f>
        <v>88510900</v>
      </c>
      <c r="H58" s="11">
        <v>88510900</v>
      </c>
      <c r="I58" s="11" t="s">
        <v>23</v>
      </c>
      <c r="J58" s="11">
        <f>SUM(K58,L58)</f>
        <v>88432600</v>
      </c>
      <c r="K58" s="11">
        <v>88432600</v>
      </c>
      <c r="L58" s="11" t="s">
        <v>23</v>
      </c>
    </row>
    <row r="59" spans="1:12" ht="39.75" customHeight="1">
      <c r="A59" s="9">
        <v>1252</v>
      </c>
      <c r="B59" s="10" t="s">
        <v>80</v>
      </c>
      <c r="C59" s="9"/>
      <c r="D59" s="11">
        <f>SUM(D60:D61)</f>
        <v>0</v>
      </c>
      <c r="E59" s="11">
        <f>SUM(E60:E61)</f>
        <v>0</v>
      </c>
      <c r="F59" s="11" t="s">
        <v>23</v>
      </c>
      <c r="G59" s="11">
        <f>SUM(G60:G61)</f>
        <v>0</v>
      </c>
      <c r="H59" s="11">
        <f>SUM(H60:H61)</f>
        <v>0</v>
      </c>
      <c r="I59" s="11" t="s">
        <v>23</v>
      </c>
      <c r="J59" s="11">
        <f>SUM(J60:J61)</f>
        <v>78300</v>
      </c>
      <c r="K59" s="11">
        <f>SUM(K60:K61)</f>
        <v>78300</v>
      </c>
      <c r="L59" s="11" t="s">
        <v>23</v>
      </c>
    </row>
    <row r="60" spans="1:12" ht="39.75" customHeight="1">
      <c r="A60" s="9">
        <v>1253</v>
      </c>
      <c r="B60" s="10" t="s">
        <v>81</v>
      </c>
      <c r="C60" s="9"/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78300</v>
      </c>
      <c r="K60" s="11">
        <v>78300</v>
      </c>
      <c r="L60" s="11" t="s">
        <v>23</v>
      </c>
    </row>
    <row r="61" spans="1:12" ht="39.75" customHeight="1">
      <c r="A61" s="9">
        <v>1254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1255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1500000</v>
      </c>
      <c r="H62" s="11">
        <v>1500000</v>
      </c>
      <c r="I62" s="11" t="s">
        <v>23</v>
      </c>
      <c r="J62" s="11">
        <f>SUM(K62,L62)</f>
        <v>1500000</v>
      </c>
      <c r="K62" s="11">
        <v>1500000</v>
      </c>
      <c r="L62" s="11" t="s">
        <v>23</v>
      </c>
    </row>
    <row r="63" spans="1:12" ht="39.75" customHeight="1">
      <c r="A63" s="9">
        <v>1256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75" customHeight="1">
      <c r="A64" s="9">
        <v>1260</v>
      </c>
      <c r="B64" s="10" t="s">
        <v>85</v>
      </c>
      <c r="C64" s="9" t="s">
        <v>86</v>
      </c>
      <c r="D64" s="11">
        <f>SUM(D65,D66)</f>
        <v>0</v>
      </c>
      <c r="E64" s="11" t="s">
        <v>23</v>
      </c>
      <c r="F64" s="11">
        <f>SUM(F65,F66)</f>
        <v>0</v>
      </c>
      <c r="G64" s="11">
        <f>SUM(G65,G66)</f>
        <v>68622000</v>
      </c>
      <c r="H64" s="11" t="s">
        <v>23</v>
      </c>
      <c r="I64" s="11">
        <f>SUM(I65,I66)</f>
        <v>68622000</v>
      </c>
      <c r="J64" s="11">
        <f>SUM(J65,J66)</f>
        <v>67723743</v>
      </c>
      <c r="K64" s="11" t="s">
        <v>23</v>
      </c>
      <c r="L64" s="11">
        <f>SUM(L65,L66)</f>
        <v>67723743</v>
      </c>
    </row>
    <row r="65" spans="1:12" ht="39.75" customHeight="1">
      <c r="A65" s="9">
        <v>1261</v>
      </c>
      <c r="B65" s="10" t="s">
        <v>87</v>
      </c>
      <c r="C65" s="9"/>
      <c r="D65" s="11">
        <f>SUM(E65,F65)</f>
        <v>0</v>
      </c>
      <c r="E65" s="11" t="s">
        <v>23</v>
      </c>
      <c r="F65" s="11">
        <v>0</v>
      </c>
      <c r="G65" s="11">
        <f>SUM(H65,I65)</f>
        <v>68622000</v>
      </c>
      <c r="H65" s="11" t="s">
        <v>23</v>
      </c>
      <c r="I65" s="11">
        <v>68622000</v>
      </c>
      <c r="J65" s="11">
        <f>SUM(K65,L65)</f>
        <v>67723743</v>
      </c>
      <c r="K65" s="11" t="s">
        <v>23</v>
      </c>
      <c r="L65" s="11">
        <v>67723743</v>
      </c>
    </row>
    <row r="66" spans="1:12" ht="39.75" customHeight="1">
      <c r="A66" s="9">
        <v>1262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0</v>
      </c>
      <c r="H66" s="11" t="s">
        <v>23</v>
      </c>
      <c r="I66" s="11">
        <v>0</v>
      </c>
      <c r="J66" s="11">
        <f>SUM(K66,L66)</f>
        <v>0</v>
      </c>
      <c r="K66" s="11" t="s">
        <v>23</v>
      </c>
      <c r="L66" s="11">
        <v>0</v>
      </c>
    </row>
    <row r="67" spans="1:12" ht="39.75" customHeight="1">
      <c r="A67" s="9">
        <v>1300</v>
      </c>
      <c r="B67" s="10" t="s">
        <v>89</v>
      </c>
      <c r="C67" s="9" t="s">
        <v>90</v>
      </c>
      <c r="D67" s="11">
        <f aca="true" t="shared" si="5" ref="D67:L67">SUM(D68,D70,D72,D77,D81,D105,D108,D111,D114)</f>
        <v>11660000</v>
      </c>
      <c r="E67" s="11">
        <f t="shared" si="5"/>
        <v>11660000</v>
      </c>
      <c r="F67" s="11">
        <f t="shared" si="5"/>
        <v>21261000</v>
      </c>
      <c r="G67" s="11">
        <f t="shared" si="5"/>
        <v>18439976</v>
      </c>
      <c r="H67" s="11">
        <f t="shared" si="5"/>
        <v>18439976</v>
      </c>
      <c r="I67" s="11">
        <f t="shared" si="5"/>
        <v>28221890</v>
      </c>
      <c r="J67" s="11">
        <f t="shared" si="5"/>
        <v>38424842</v>
      </c>
      <c r="K67" s="11">
        <f t="shared" si="5"/>
        <v>38424842</v>
      </c>
      <c r="L67" s="11">
        <f t="shared" si="5"/>
        <v>28221890</v>
      </c>
    </row>
    <row r="68" spans="1:12" ht="39.75" customHeight="1">
      <c r="A68" s="9">
        <v>1310</v>
      </c>
      <c r="B68" s="10" t="s">
        <v>91</v>
      </c>
      <c r="C68" s="9" t="s">
        <v>92</v>
      </c>
      <c r="D68" s="11">
        <f>SUM(D69)</f>
        <v>0</v>
      </c>
      <c r="E68" s="11" t="s">
        <v>23</v>
      </c>
      <c r="F68" s="11">
        <f>SUM(F69)</f>
        <v>0</v>
      </c>
      <c r="G68" s="11">
        <f>SUM(G69)</f>
        <v>0</v>
      </c>
      <c r="H68" s="11" t="s">
        <v>23</v>
      </c>
      <c r="I68" s="11">
        <f>SUM(I69)</f>
        <v>0</v>
      </c>
      <c r="J68" s="11">
        <f>SUM(J69)</f>
        <v>0</v>
      </c>
      <c r="K68" s="11" t="s">
        <v>23</v>
      </c>
      <c r="L68" s="11">
        <f>SUM(L69)</f>
        <v>0</v>
      </c>
    </row>
    <row r="69" spans="1:12" ht="39.75" customHeight="1">
      <c r="A69" s="9">
        <v>1311</v>
      </c>
      <c r="B69" s="10" t="s">
        <v>93</v>
      </c>
      <c r="C69" s="9"/>
      <c r="D69" s="11">
        <f>SUM(E69,F69)</f>
        <v>0</v>
      </c>
      <c r="E69" s="11" t="s">
        <v>23</v>
      </c>
      <c r="F69" s="11">
        <v>0</v>
      </c>
      <c r="G69" s="11">
        <f>SUM(H69,I69)</f>
        <v>0</v>
      </c>
      <c r="H69" s="11" t="s">
        <v>23</v>
      </c>
      <c r="I69" s="11">
        <v>0</v>
      </c>
      <c r="J69" s="11">
        <f>SUM(K69,L69)</f>
        <v>0</v>
      </c>
      <c r="K69" s="11" t="s">
        <v>23</v>
      </c>
      <c r="L69" s="11">
        <v>0</v>
      </c>
    </row>
    <row r="70" spans="1:12" ht="39.75" customHeight="1">
      <c r="A70" s="9">
        <v>1320</v>
      </c>
      <c r="B70" s="10" t="s">
        <v>94</v>
      </c>
      <c r="C70" s="9" t="s">
        <v>95</v>
      </c>
      <c r="D70" s="11">
        <f>SUM(D71)</f>
        <v>0</v>
      </c>
      <c r="E70" s="11">
        <f>SUM(E71)</f>
        <v>0</v>
      </c>
      <c r="F70" s="11" t="s">
        <v>23</v>
      </c>
      <c r="G70" s="11">
        <f>SUM(G71)</f>
        <v>0</v>
      </c>
      <c r="H70" s="11">
        <f>SUM(H71)</f>
        <v>0</v>
      </c>
      <c r="I70" s="11" t="s">
        <v>23</v>
      </c>
      <c r="J70" s="11">
        <f>SUM(J71)</f>
        <v>0</v>
      </c>
      <c r="K70" s="11">
        <f>SUM(K71)</f>
        <v>0</v>
      </c>
      <c r="L70" s="11" t="s">
        <v>23</v>
      </c>
    </row>
    <row r="71" spans="1:12" ht="39.75" customHeight="1">
      <c r="A71" s="9">
        <v>1321</v>
      </c>
      <c r="B71" s="10" t="s">
        <v>96</v>
      </c>
      <c r="C71" s="9"/>
      <c r="D71" s="11">
        <f>SUM(E71,F71)</f>
        <v>0</v>
      </c>
      <c r="E71" s="11">
        <v>0</v>
      </c>
      <c r="F71" s="11" t="s">
        <v>23</v>
      </c>
      <c r="G71" s="11">
        <f>SUM(H71,I71)</f>
        <v>0</v>
      </c>
      <c r="H71" s="11">
        <v>0</v>
      </c>
      <c r="I71" s="11" t="s">
        <v>23</v>
      </c>
      <c r="J71" s="11">
        <f>SUM(K71,L71)</f>
        <v>0</v>
      </c>
      <c r="K71" s="11">
        <v>0</v>
      </c>
      <c r="L71" s="11" t="s">
        <v>23</v>
      </c>
    </row>
    <row r="72" spans="1:12" ht="39.75" customHeight="1">
      <c r="A72" s="9">
        <v>1330</v>
      </c>
      <c r="B72" s="10" t="s">
        <v>97</v>
      </c>
      <c r="C72" s="9" t="s">
        <v>98</v>
      </c>
      <c r="D72" s="11">
        <f>SUM(D73:D76)</f>
        <v>9040000</v>
      </c>
      <c r="E72" s="11">
        <f>SUM(E73:E76)</f>
        <v>9040000</v>
      </c>
      <c r="F72" s="11" t="s">
        <v>23</v>
      </c>
      <c r="G72" s="11">
        <f>SUM(G73:G76)</f>
        <v>9040000</v>
      </c>
      <c r="H72" s="11">
        <f>SUM(H73:H76)</f>
        <v>9040000</v>
      </c>
      <c r="I72" s="11" t="s">
        <v>23</v>
      </c>
      <c r="J72" s="11">
        <f>SUM(J73:J76)</f>
        <v>12937652</v>
      </c>
      <c r="K72" s="11">
        <f>SUM(K73:K76)</f>
        <v>12937652</v>
      </c>
      <c r="L72" s="11" t="s">
        <v>23</v>
      </c>
    </row>
    <row r="73" spans="1:12" ht="39.75" customHeight="1">
      <c r="A73" s="9">
        <v>1331</v>
      </c>
      <c r="B73" s="10" t="s">
        <v>99</v>
      </c>
      <c r="C73" s="9"/>
      <c r="D73" s="11">
        <f>SUM(E73,F73)</f>
        <v>8200000</v>
      </c>
      <c r="E73" s="11">
        <v>8200000</v>
      </c>
      <c r="F73" s="11" t="s">
        <v>23</v>
      </c>
      <c r="G73" s="11">
        <f>SUM(H73,I73)</f>
        <v>8200000</v>
      </c>
      <c r="H73" s="11">
        <v>8200000</v>
      </c>
      <c r="I73" s="11" t="s">
        <v>23</v>
      </c>
      <c r="J73" s="11">
        <f>SUM(K73,L73)</f>
        <v>12097652</v>
      </c>
      <c r="K73" s="11">
        <v>12097652</v>
      </c>
      <c r="L73" s="11" t="s">
        <v>23</v>
      </c>
    </row>
    <row r="74" spans="1:12" ht="39.75" customHeight="1">
      <c r="A74" s="9">
        <v>1332</v>
      </c>
      <c r="B74" s="10" t="s">
        <v>100</v>
      </c>
      <c r="C74" s="9"/>
      <c r="D74" s="11">
        <f>SUM(E74,F74)</f>
        <v>0</v>
      </c>
      <c r="E74" s="11">
        <v>0</v>
      </c>
      <c r="F74" s="11" t="s">
        <v>23</v>
      </c>
      <c r="G74" s="11">
        <f>SUM(H74,I74)</f>
        <v>0</v>
      </c>
      <c r="H74" s="11">
        <v>0</v>
      </c>
      <c r="I74" s="11" t="s">
        <v>23</v>
      </c>
      <c r="J74" s="11">
        <f>SUM(K74,L74)</f>
        <v>0</v>
      </c>
      <c r="K74" s="11">
        <v>0</v>
      </c>
      <c r="L74" s="11" t="s">
        <v>23</v>
      </c>
    </row>
    <row r="75" spans="1:12" ht="39.75" customHeight="1">
      <c r="A75" s="9">
        <v>1333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75" customHeight="1">
      <c r="A76" s="9">
        <v>1334</v>
      </c>
      <c r="B76" s="10" t="s">
        <v>102</v>
      </c>
      <c r="C76" s="9"/>
      <c r="D76" s="11">
        <f>SUM(E76,F76)</f>
        <v>840000</v>
      </c>
      <c r="E76" s="11">
        <v>840000</v>
      </c>
      <c r="F76" s="11" t="s">
        <v>23</v>
      </c>
      <c r="G76" s="11">
        <f>SUM(H76,I76)</f>
        <v>840000</v>
      </c>
      <c r="H76" s="11">
        <v>840000</v>
      </c>
      <c r="I76" s="11" t="s">
        <v>23</v>
      </c>
      <c r="J76" s="11">
        <f>SUM(K76,L76)</f>
        <v>840000</v>
      </c>
      <c r="K76" s="11">
        <v>840000</v>
      </c>
      <c r="L76" s="11" t="s">
        <v>23</v>
      </c>
    </row>
    <row r="77" spans="1:12" ht="39.75" customHeight="1">
      <c r="A77" s="9">
        <v>1340</v>
      </c>
      <c r="B77" s="10" t="s">
        <v>103</v>
      </c>
      <c r="C77" s="9" t="s">
        <v>104</v>
      </c>
      <c r="D77" s="11">
        <f>SUM(D78,D79,D80)</f>
        <v>0</v>
      </c>
      <c r="E77" s="11">
        <f>SUM(E78,E79,E80)</f>
        <v>0</v>
      </c>
      <c r="F77" s="11" t="s">
        <v>23</v>
      </c>
      <c r="G77" s="11">
        <f>SUM(G78,G79,G80)</f>
        <v>0</v>
      </c>
      <c r="H77" s="11">
        <f>SUM(H78,H79,H80)</f>
        <v>0</v>
      </c>
      <c r="I77" s="11" t="s">
        <v>23</v>
      </c>
      <c r="J77" s="11">
        <f>SUM(J78,J79,J80)</f>
        <v>0</v>
      </c>
      <c r="K77" s="11">
        <f>SUM(K78,K79,K80)</f>
        <v>0</v>
      </c>
      <c r="L77" s="11" t="s">
        <v>23</v>
      </c>
    </row>
    <row r="78" spans="1:12" ht="39.75" customHeight="1">
      <c r="A78" s="9">
        <v>1341</v>
      </c>
      <c r="B78" s="10" t="s">
        <v>105</v>
      </c>
      <c r="C78" s="9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39.75" customHeight="1">
      <c r="A79" s="9">
        <v>1342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1343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1350</v>
      </c>
      <c r="B81" s="10" t="s">
        <v>108</v>
      </c>
      <c r="C81" s="9" t="s">
        <v>109</v>
      </c>
      <c r="D81" s="11">
        <f>SUM(D82,D103,D104)</f>
        <v>2610000</v>
      </c>
      <c r="E81" s="11">
        <f>SUM(E82,E103,E104)</f>
        <v>2610000</v>
      </c>
      <c r="F81" s="11" t="s">
        <v>23</v>
      </c>
      <c r="G81" s="11">
        <f>SUM(G82,G103,G104)</f>
        <v>2759976</v>
      </c>
      <c r="H81" s="11">
        <f>SUM(H82,H103,H104)</f>
        <v>2759976</v>
      </c>
      <c r="I81" s="11" t="s">
        <v>23</v>
      </c>
      <c r="J81" s="11">
        <f>SUM(J82,J103,J104)</f>
        <v>3610395</v>
      </c>
      <c r="K81" s="11">
        <f>SUM(K82,K103,K104)</f>
        <v>3610395</v>
      </c>
      <c r="L81" s="11" t="s">
        <v>23</v>
      </c>
    </row>
    <row r="82" spans="1:12" ht="39.75" customHeight="1">
      <c r="A82" s="9">
        <v>1351</v>
      </c>
      <c r="B82" s="10" t="s">
        <v>110</v>
      </c>
      <c r="C82" s="9"/>
      <c r="D82" s="11">
        <f>SUM(D83:D102)</f>
        <v>2610000</v>
      </c>
      <c r="E82" s="11">
        <f>SUM(E83:E102)</f>
        <v>2610000</v>
      </c>
      <c r="F82" s="11" t="s">
        <v>23</v>
      </c>
      <c r="G82" s="11">
        <f>SUM(G83:G102)</f>
        <v>2759976</v>
      </c>
      <c r="H82" s="11">
        <f>SUM(H83:H102)</f>
        <v>2759976</v>
      </c>
      <c r="I82" s="11" t="s">
        <v>23</v>
      </c>
      <c r="J82" s="11">
        <f>SUM(J83:J102)</f>
        <v>3604510</v>
      </c>
      <c r="K82" s="11">
        <f>SUM(K83:K102)</f>
        <v>3604510</v>
      </c>
      <c r="L82" s="11" t="s">
        <v>23</v>
      </c>
    </row>
    <row r="83" spans="1:12" ht="39.75" customHeight="1">
      <c r="A83" s="9">
        <v>13501</v>
      </c>
      <c r="B83" s="10" t="s">
        <v>111</v>
      </c>
      <c r="C83" s="9"/>
      <c r="D83" s="11">
        <f aca="true" t="shared" si="6" ref="D83:D104">SUM(E83,F83)</f>
        <v>0</v>
      </c>
      <c r="E83" s="11">
        <v>0</v>
      </c>
      <c r="F83" s="11" t="s">
        <v>23</v>
      </c>
      <c r="G83" s="11">
        <f aca="true" t="shared" si="7" ref="G83:G104">SUM(H83,I83)</f>
        <v>0</v>
      </c>
      <c r="H83" s="11">
        <v>0</v>
      </c>
      <c r="I83" s="11" t="s">
        <v>23</v>
      </c>
      <c r="J83" s="11">
        <f aca="true" t="shared" si="8" ref="J83:J104">SUM(K83,L83)</f>
        <v>0</v>
      </c>
      <c r="K83" s="11">
        <v>0</v>
      </c>
      <c r="L83" s="11" t="s">
        <v>23</v>
      </c>
    </row>
    <row r="84" spans="1:12" ht="39.75" customHeight="1">
      <c r="A84" s="9">
        <v>13502</v>
      </c>
      <c r="B84" s="10" t="s">
        <v>112</v>
      </c>
      <c r="C84" s="9"/>
      <c r="D84" s="11">
        <f t="shared" si="6"/>
        <v>0</v>
      </c>
      <c r="E84" s="11">
        <v>0</v>
      </c>
      <c r="F84" s="11" t="s">
        <v>23</v>
      </c>
      <c r="G84" s="11">
        <f t="shared" si="7"/>
        <v>0</v>
      </c>
      <c r="H84" s="11">
        <v>0</v>
      </c>
      <c r="I84" s="11" t="s">
        <v>23</v>
      </c>
      <c r="J84" s="11">
        <f t="shared" si="8"/>
        <v>0</v>
      </c>
      <c r="K84" s="11">
        <v>0</v>
      </c>
      <c r="L84" s="11" t="s">
        <v>23</v>
      </c>
    </row>
    <row r="85" spans="1:12" ht="39.75" customHeight="1">
      <c r="A85" s="9">
        <v>13503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20000</v>
      </c>
      <c r="K85" s="11">
        <v>20000</v>
      </c>
      <c r="L85" s="11" t="s">
        <v>23</v>
      </c>
    </row>
    <row r="86" spans="1:12" ht="39.75" customHeight="1">
      <c r="A86" s="9">
        <v>13504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13505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159976</v>
      </c>
      <c r="H87" s="11">
        <v>159976</v>
      </c>
      <c r="I87" s="11" t="s">
        <v>23</v>
      </c>
      <c r="J87" s="11">
        <f t="shared" si="8"/>
        <v>705000</v>
      </c>
      <c r="K87" s="11">
        <v>705000</v>
      </c>
      <c r="L87" s="11" t="s">
        <v>23</v>
      </c>
    </row>
    <row r="88" spans="1:12" ht="39.75" customHeight="1">
      <c r="A88" s="9">
        <v>13506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13507</v>
      </c>
      <c r="B89" s="10" t="s">
        <v>117</v>
      </c>
      <c r="C89" s="9"/>
      <c r="D89" s="11">
        <f t="shared" si="6"/>
        <v>2200000</v>
      </c>
      <c r="E89" s="11">
        <v>2200000</v>
      </c>
      <c r="F89" s="11" t="s">
        <v>23</v>
      </c>
      <c r="G89" s="11">
        <f t="shared" si="7"/>
        <v>2200000</v>
      </c>
      <c r="H89" s="11">
        <v>2200000</v>
      </c>
      <c r="I89" s="11" t="s">
        <v>23</v>
      </c>
      <c r="J89" s="11">
        <f t="shared" si="8"/>
        <v>2383510</v>
      </c>
      <c r="K89" s="11">
        <v>2383510</v>
      </c>
      <c r="L89" s="11" t="s">
        <v>23</v>
      </c>
    </row>
    <row r="90" spans="1:12" ht="39.75" customHeight="1">
      <c r="A90" s="9">
        <v>13508</v>
      </c>
      <c r="B90" s="10" t="s">
        <v>118</v>
      </c>
      <c r="C90" s="9"/>
      <c r="D90" s="11">
        <f t="shared" si="6"/>
        <v>0</v>
      </c>
      <c r="E90" s="11">
        <v>0</v>
      </c>
      <c r="F90" s="11" t="s">
        <v>23</v>
      </c>
      <c r="G90" s="11">
        <f t="shared" si="7"/>
        <v>0</v>
      </c>
      <c r="H90" s="11">
        <v>0</v>
      </c>
      <c r="I90" s="11" t="s">
        <v>23</v>
      </c>
      <c r="J90" s="11">
        <f t="shared" si="8"/>
        <v>0</v>
      </c>
      <c r="K90" s="11">
        <v>0</v>
      </c>
      <c r="L90" s="11" t="s">
        <v>23</v>
      </c>
    </row>
    <row r="91" spans="1:12" ht="39.75" customHeight="1">
      <c r="A91" s="9">
        <v>13509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13510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13511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75" customHeight="1">
      <c r="A94" s="9">
        <v>13512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13513</v>
      </c>
      <c r="B95" s="10" t="s">
        <v>123</v>
      </c>
      <c r="C95" s="9"/>
      <c r="D95" s="11">
        <f t="shared" si="6"/>
        <v>400000</v>
      </c>
      <c r="E95" s="11">
        <v>400000</v>
      </c>
      <c r="F95" s="11" t="s">
        <v>23</v>
      </c>
      <c r="G95" s="11">
        <f t="shared" si="7"/>
        <v>400000</v>
      </c>
      <c r="H95" s="11">
        <v>400000</v>
      </c>
      <c r="I95" s="11" t="s">
        <v>23</v>
      </c>
      <c r="J95" s="11">
        <f t="shared" si="8"/>
        <v>496000</v>
      </c>
      <c r="K95" s="11">
        <v>496000</v>
      </c>
      <c r="L95" s="11" t="s">
        <v>23</v>
      </c>
    </row>
    <row r="96" spans="1:12" ht="39.75" customHeight="1">
      <c r="A96" s="9">
        <v>13514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39.75" customHeight="1">
      <c r="A97" s="9">
        <v>13515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39.75" customHeight="1">
      <c r="A98" s="9">
        <v>13516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13517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13518</v>
      </c>
      <c r="B100" s="10" t="s">
        <v>128</v>
      </c>
      <c r="C100" s="9"/>
      <c r="D100" s="11">
        <f t="shared" si="6"/>
        <v>10000</v>
      </c>
      <c r="E100" s="11">
        <v>10000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13519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customHeight="1">
      <c r="A102" s="9">
        <v>13520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5885</v>
      </c>
      <c r="K103" s="11">
        <v>5885</v>
      </c>
      <c r="L103" s="11" t="s">
        <v>23</v>
      </c>
    </row>
    <row r="104" spans="1:12" ht="39.75" customHeight="1">
      <c r="A104" s="9">
        <v>1353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75" customHeight="1">
      <c r="A105" s="9">
        <v>1360</v>
      </c>
      <c r="B105" s="10" t="s">
        <v>133</v>
      </c>
      <c r="C105" s="9" t="s">
        <v>134</v>
      </c>
      <c r="D105" s="11">
        <f>SUM(D106,D107)</f>
        <v>0</v>
      </c>
      <c r="E105" s="11">
        <f>SUM(E106,E107)</f>
        <v>0</v>
      </c>
      <c r="F105" s="11" t="s">
        <v>23</v>
      </c>
      <c r="G105" s="11">
        <f>SUM(G106,G107)</f>
        <v>0</v>
      </c>
      <c r="H105" s="11">
        <f>SUM(H106,H107)</f>
        <v>0</v>
      </c>
      <c r="I105" s="11" t="s">
        <v>23</v>
      </c>
      <c r="J105" s="11">
        <f>SUM(J106,J107)</f>
        <v>0</v>
      </c>
      <c r="K105" s="11">
        <f>SUM(K106,K107)</f>
        <v>0</v>
      </c>
      <c r="L105" s="11" t="s">
        <v>23</v>
      </c>
    </row>
    <row r="106" spans="1:12" ht="39.75" customHeight="1">
      <c r="A106" s="9">
        <v>1361</v>
      </c>
      <c r="B106" s="10" t="s">
        <v>135</v>
      </c>
      <c r="C106" s="9"/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1362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75" customHeight="1">
      <c r="A108" s="9">
        <v>1370</v>
      </c>
      <c r="B108" s="10" t="s">
        <v>137</v>
      </c>
      <c r="C108" s="9" t="s">
        <v>138</v>
      </c>
      <c r="D108" s="11">
        <f>SUM(D109,D110)</f>
        <v>0</v>
      </c>
      <c r="E108" s="11">
        <f>SUM(E109,E110)</f>
        <v>0</v>
      </c>
      <c r="F108" s="11" t="s">
        <v>23</v>
      </c>
      <c r="G108" s="11">
        <f>SUM(G109,G110)</f>
        <v>0</v>
      </c>
      <c r="H108" s="11">
        <f>SUM(H109,H110)</f>
        <v>0</v>
      </c>
      <c r="I108" s="11" t="s">
        <v>23</v>
      </c>
      <c r="J108" s="11">
        <f>SUM(J109,J110)</f>
        <v>0</v>
      </c>
      <c r="K108" s="11">
        <f>SUM(K109,K110)</f>
        <v>0</v>
      </c>
      <c r="L108" s="11" t="s">
        <v>23</v>
      </c>
    </row>
    <row r="109" spans="1:12" ht="39.75" customHeight="1">
      <c r="A109" s="9">
        <v>1371</v>
      </c>
      <c r="B109" s="10" t="s">
        <v>139</v>
      </c>
      <c r="C109" s="9"/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customHeight="1">
      <c r="A110" s="9">
        <v>1372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1380</v>
      </c>
      <c r="B111" s="10" t="s">
        <v>141</v>
      </c>
      <c r="C111" s="9" t="s">
        <v>142</v>
      </c>
      <c r="D111" s="11">
        <f>SUM(D112,D113)</f>
        <v>0</v>
      </c>
      <c r="E111" s="11" t="s">
        <v>23</v>
      </c>
      <c r="F111" s="11">
        <f>SUM(F112,F113)</f>
        <v>0</v>
      </c>
      <c r="G111" s="11">
        <f>SUM(G112,G113)</f>
        <v>0</v>
      </c>
      <c r="H111" s="11" t="s">
        <v>23</v>
      </c>
      <c r="I111" s="11">
        <f>SUM(I112,I113)</f>
        <v>0</v>
      </c>
      <c r="J111" s="11">
        <f>SUM(J112,J113)</f>
        <v>0</v>
      </c>
      <c r="K111" s="11" t="s">
        <v>23</v>
      </c>
      <c r="L111" s="11">
        <f>SUM(L112,L113)</f>
        <v>0</v>
      </c>
    </row>
    <row r="112" spans="1:12" ht="39.75" customHeight="1">
      <c r="A112" s="9">
        <v>1381</v>
      </c>
      <c r="B112" s="10" t="s">
        <v>143</v>
      </c>
      <c r="C112" s="9"/>
      <c r="D112" s="11">
        <f>SUM(E112,F112)</f>
        <v>0</v>
      </c>
      <c r="E112" s="11" t="s">
        <v>23</v>
      </c>
      <c r="F112" s="11">
        <v>0</v>
      </c>
      <c r="G112" s="11">
        <f>SUM(H112,I112)</f>
        <v>0</v>
      </c>
      <c r="H112" s="11" t="s">
        <v>23</v>
      </c>
      <c r="I112" s="11">
        <v>0</v>
      </c>
      <c r="J112" s="11">
        <f>SUM(K112,L112)</f>
        <v>0</v>
      </c>
      <c r="K112" s="11" t="s">
        <v>23</v>
      </c>
      <c r="L112" s="11">
        <v>0</v>
      </c>
    </row>
    <row r="113" spans="1:12" ht="39.75" customHeight="1">
      <c r="A113" s="9">
        <v>1382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1390</v>
      </c>
      <c r="B114" s="10" t="s">
        <v>145</v>
      </c>
      <c r="C114" s="9" t="s">
        <v>146</v>
      </c>
      <c r="D114" s="11">
        <f>SUM(D115,D117)</f>
        <v>10000</v>
      </c>
      <c r="E114" s="11">
        <f>SUM(E115:E117)</f>
        <v>10000</v>
      </c>
      <c r="F114" s="11">
        <f>SUM(F115:F117)</f>
        <v>21261000</v>
      </c>
      <c r="G114" s="11">
        <f>SUM(G115,G117)</f>
        <v>6640000</v>
      </c>
      <c r="H114" s="11">
        <f>SUM(H115:H117)</f>
        <v>6640000</v>
      </c>
      <c r="I114" s="11">
        <f>SUM(I115:I117)</f>
        <v>28221890</v>
      </c>
      <c r="J114" s="11">
        <f>SUM(J115,J117)</f>
        <v>21876795</v>
      </c>
      <c r="K114" s="11">
        <f>SUM(K115:K117)</f>
        <v>21876795</v>
      </c>
      <c r="L114" s="11">
        <f>SUM(L115:L117)</f>
        <v>28221890</v>
      </c>
    </row>
    <row r="115" spans="1:12" ht="39.75" customHeight="1">
      <c r="A115" s="9">
        <v>1391</v>
      </c>
      <c r="B115" s="10" t="s">
        <v>147</v>
      </c>
      <c r="C115" s="9"/>
      <c r="D115" s="11">
        <f>SUM(E115,F115)</f>
        <v>0</v>
      </c>
      <c r="E115" s="11" t="s">
        <v>23</v>
      </c>
      <c r="F115" s="11">
        <v>0</v>
      </c>
      <c r="G115" s="11">
        <f>SUM(H115,I115)</f>
        <v>0</v>
      </c>
      <c r="H115" s="11" t="s">
        <v>23</v>
      </c>
      <c r="I115" s="11">
        <v>0</v>
      </c>
      <c r="J115" s="11">
        <f>SUM(K115,L115)</f>
        <v>0</v>
      </c>
      <c r="K115" s="11" t="s">
        <v>23</v>
      </c>
      <c r="L115" s="11">
        <v>0</v>
      </c>
    </row>
    <row r="116" spans="1:12" ht="39.75" customHeight="1">
      <c r="A116" s="9">
        <v>1392</v>
      </c>
      <c r="B116" s="10" t="s">
        <v>148</v>
      </c>
      <c r="C116" s="9"/>
      <c r="D116" s="11">
        <f>SUM(E116,F116)</f>
        <v>21261000</v>
      </c>
      <c r="E116" s="11" t="s">
        <v>23</v>
      </c>
      <c r="F116" s="11">
        <v>21261000</v>
      </c>
      <c r="G116" s="11">
        <f>SUM(H116,I116)</f>
        <v>28221890</v>
      </c>
      <c r="H116" s="11" t="s">
        <v>23</v>
      </c>
      <c r="I116" s="11">
        <v>28221890</v>
      </c>
      <c r="J116" s="11">
        <f>SUM(K116,L116)</f>
        <v>28221890</v>
      </c>
      <c r="K116" s="11" t="s">
        <v>23</v>
      </c>
      <c r="L116" s="11">
        <v>28221890</v>
      </c>
    </row>
    <row r="117" spans="1:12" ht="39.75" customHeight="1">
      <c r="A117" s="9">
        <v>1393</v>
      </c>
      <c r="B117" s="10" t="s">
        <v>149</v>
      </c>
      <c r="C117" s="9"/>
      <c r="D117" s="11">
        <f>SUM(E117,F117)</f>
        <v>10000</v>
      </c>
      <c r="E117" s="11">
        <v>10000</v>
      </c>
      <c r="F117" s="11">
        <v>0</v>
      </c>
      <c r="G117" s="11">
        <f>SUM(H117,I117)</f>
        <v>6640000</v>
      </c>
      <c r="H117" s="11">
        <v>6640000</v>
      </c>
      <c r="I117" s="11">
        <v>0</v>
      </c>
      <c r="J117" s="11">
        <f>SUM(K117,L117)</f>
        <v>21876795</v>
      </c>
      <c r="K117" s="11">
        <v>21876795</v>
      </c>
      <c r="L117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SheetLayoutView="100" zoomScalePageLayoutView="0" workbookViewId="0" topLeftCell="C1">
      <selection activeCell="I12" sqref="I12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151</v>
      </c>
      <c r="C9" s="6" t="s">
        <v>152</v>
      </c>
      <c r="D9" s="6" t="s">
        <v>153</v>
      </c>
      <c r="E9" s="6" t="s">
        <v>154</v>
      </c>
      <c r="F9" s="6" t="s">
        <v>9</v>
      </c>
      <c r="G9" s="6" t="s">
        <v>155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156</v>
      </c>
      <c r="G10" s="6" t="s">
        <v>17</v>
      </c>
      <c r="H10" s="6" t="s">
        <v>157</v>
      </c>
      <c r="I10" s="6" t="s">
        <v>158</v>
      </c>
      <c r="J10" s="6" t="s">
        <v>17</v>
      </c>
      <c r="K10" s="5" t="s">
        <v>157</v>
      </c>
      <c r="L10" s="5" t="s">
        <v>159</v>
      </c>
      <c r="M10" s="5" t="s">
        <v>17</v>
      </c>
      <c r="N10" s="5" t="s">
        <v>157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160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190460309.8</v>
      </c>
      <c r="G12" s="11">
        <f t="shared" si="0"/>
        <v>145410200</v>
      </c>
      <c r="H12" s="11">
        <f t="shared" si="0"/>
        <v>66311109.8</v>
      </c>
      <c r="I12" s="11">
        <f t="shared" si="0"/>
        <v>280355185.8</v>
      </c>
      <c r="J12" s="11">
        <f t="shared" si="0"/>
        <v>155183076</v>
      </c>
      <c r="K12" s="11">
        <f t="shared" si="0"/>
        <v>153393999.8</v>
      </c>
      <c r="L12" s="11">
        <f t="shared" si="0"/>
        <v>250179950.3</v>
      </c>
      <c r="M12" s="11">
        <f t="shared" si="0"/>
        <v>140107111.9</v>
      </c>
      <c r="N12" s="11">
        <f t="shared" si="0"/>
        <v>138294728.4</v>
      </c>
    </row>
    <row r="13" spans="1:14" ht="39.75" customHeight="1">
      <c r="A13" s="9">
        <v>2100</v>
      </c>
      <c r="B13" s="10" t="s">
        <v>161</v>
      </c>
      <c r="C13" s="9" t="s">
        <v>162</v>
      </c>
      <c r="D13" s="9" t="s">
        <v>163</v>
      </c>
      <c r="E13" s="9" t="s">
        <v>163</v>
      </c>
      <c r="F13" s="11">
        <f aca="true" t="shared" si="1" ref="F13:N13">SUM(F15,F20,F24,F29,F32,F35,F38,F41)</f>
        <v>138723309.8</v>
      </c>
      <c r="G13" s="11">
        <f t="shared" si="1"/>
        <v>78912200</v>
      </c>
      <c r="H13" s="11">
        <f t="shared" si="1"/>
        <v>59811109.8</v>
      </c>
      <c r="I13" s="11">
        <f t="shared" si="1"/>
        <v>219662450.2</v>
      </c>
      <c r="J13" s="11">
        <f t="shared" si="1"/>
        <v>82666200.2</v>
      </c>
      <c r="K13" s="11">
        <f t="shared" si="1"/>
        <v>136996250</v>
      </c>
      <c r="L13" s="11">
        <f t="shared" si="1"/>
        <v>197330314.3</v>
      </c>
      <c r="M13" s="11">
        <f t="shared" si="1"/>
        <v>75865385.9</v>
      </c>
      <c r="N13" s="11">
        <f t="shared" si="1"/>
        <v>121464928.4</v>
      </c>
    </row>
    <row r="14" spans="1:14" ht="39.75" customHeight="1">
      <c r="A14" s="9"/>
      <c r="B14" s="10" t="s">
        <v>164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165</v>
      </c>
      <c r="C15" s="9" t="s">
        <v>162</v>
      </c>
      <c r="D15" s="9" t="s">
        <v>162</v>
      </c>
      <c r="E15" s="9" t="s">
        <v>163</v>
      </c>
      <c r="F15" s="11">
        <f aca="true" t="shared" si="2" ref="F15:N15">SUM(F17:F19)</f>
        <v>77688200</v>
      </c>
      <c r="G15" s="11">
        <f t="shared" si="2"/>
        <v>74708200</v>
      </c>
      <c r="H15" s="11">
        <f t="shared" si="2"/>
        <v>2980000</v>
      </c>
      <c r="I15" s="11">
        <f t="shared" si="2"/>
        <v>70882200</v>
      </c>
      <c r="J15" s="11">
        <f t="shared" si="2"/>
        <v>69402200</v>
      </c>
      <c r="K15" s="11">
        <f t="shared" si="2"/>
        <v>1480000</v>
      </c>
      <c r="L15" s="11">
        <f t="shared" si="2"/>
        <v>64657735.9</v>
      </c>
      <c r="M15" s="11">
        <f t="shared" si="2"/>
        <v>63677735.9</v>
      </c>
      <c r="N15" s="11">
        <f t="shared" si="2"/>
        <v>980000</v>
      </c>
    </row>
    <row r="16" spans="1:14" ht="39.75" customHeight="1">
      <c r="A16" s="9"/>
      <c r="B16" s="10" t="s">
        <v>166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167</v>
      </c>
      <c r="C17" s="9" t="s">
        <v>162</v>
      </c>
      <c r="D17" s="9" t="s">
        <v>162</v>
      </c>
      <c r="E17" s="9" t="s">
        <v>162</v>
      </c>
      <c r="F17" s="11">
        <f>SUM(G17,H17)</f>
        <v>77688200</v>
      </c>
      <c r="G17" s="11">
        <v>74708200</v>
      </c>
      <c r="H17" s="11">
        <v>2980000</v>
      </c>
      <c r="I17" s="11">
        <f>SUM(J17,K17)</f>
        <v>70882200</v>
      </c>
      <c r="J17" s="11">
        <v>69402200</v>
      </c>
      <c r="K17" s="11">
        <v>1480000</v>
      </c>
      <c r="L17" s="11">
        <f>SUM(M17,N17)</f>
        <v>64657735.9</v>
      </c>
      <c r="M17" s="11">
        <v>63677735.9</v>
      </c>
      <c r="N17" s="11">
        <v>980000</v>
      </c>
    </row>
    <row r="18" spans="1:14" ht="39.75" customHeight="1">
      <c r="A18" s="9">
        <v>2112</v>
      </c>
      <c r="B18" s="10" t="s">
        <v>168</v>
      </c>
      <c r="C18" s="9" t="s">
        <v>162</v>
      </c>
      <c r="D18" s="9" t="s">
        <v>162</v>
      </c>
      <c r="E18" s="9" t="s">
        <v>169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170</v>
      </c>
      <c r="C19" s="9" t="s">
        <v>162</v>
      </c>
      <c r="D19" s="9" t="s">
        <v>162</v>
      </c>
      <c r="E19" s="9" t="s">
        <v>171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172</v>
      </c>
      <c r="C20" s="9" t="s">
        <v>162</v>
      </c>
      <c r="D20" s="9" t="s">
        <v>169</v>
      </c>
      <c r="E20" s="9" t="s">
        <v>163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173</v>
      </c>
      <c r="C22" s="9" t="s">
        <v>162</v>
      </c>
      <c r="D22" s="9" t="s">
        <v>169</v>
      </c>
      <c r="E22" s="9" t="s">
        <v>162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174</v>
      </c>
      <c r="C23" s="9" t="s">
        <v>162</v>
      </c>
      <c r="D23" s="9" t="s">
        <v>169</v>
      </c>
      <c r="E23" s="9" t="s">
        <v>169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175</v>
      </c>
      <c r="C24" s="9" t="s">
        <v>162</v>
      </c>
      <c r="D24" s="9" t="s">
        <v>171</v>
      </c>
      <c r="E24" s="9" t="s">
        <v>163</v>
      </c>
      <c r="F24" s="11">
        <f aca="true" t="shared" si="4" ref="F24:N24">SUM(F26:F28)</f>
        <v>144000</v>
      </c>
      <c r="G24" s="11">
        <f t="shared" si="4"/>
        <v>144000</v>
      </c>
      <c r="H24" s="11">
        <f t="shared" si="4"/>
        <v>0</v>
      </c>
      <c r="I24" s="11">
        <f t="shared" si="4"/>
        <v>144000</v>
      </c>
      <c r="J24" s="11">
        <f t="shared" si="4"/>
        <v>144000</v>
      </c>
      <c r="K24" s="11">
        <f t="shared" si="4"/>
        <v>0</v>
      </c>
      <c r="L24" s="11">
        <f t="shared" si="4"/>
        <v>144000</v>
      </c>
      <c r="M24" s="11">
        <f t="shared" si="4"/>
        <v>144000</v>
      </c>
      <c r="N24" s="11">
        <f t="shared" si="4"/>
        <v>0</v>
      </c>
    </row>
    <row r="25" spans="1:14" ht="39.75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176</v>
      </c>
      <c r="C26" s="9" t="s">
        <v>162</v>
      </c>
      <c r="D26" s="9" t="s">
        <v>171</v>
      </c>
      <c r="E26" s="9" t="s">
        <v>162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177</v>
      </c>
      <c r="C27" s="9" t="s">
        <v>162</v>
      </c>
      <c r="D27" s="9" t="s">
        <v>171</v>
      </c>
      <c r="E27" s="9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178</v>
      </c>
      <c r="C28" s="9" t="s">
        <v>162</v>
      </c>
      <c r="D28" s="9" t="s">
        <v>171</v>
      </c>
      <c r="E28" s="9" t="s">
        <v>171</v>
      </c>
      <c r="F28" s="11">
        <f>SUM(G28,H28)</f>
        <v>144000</v>
      </c>
      <c r="G28" s="11">
        <v>144000</v>
      </c>
      <c r="H28" s="11">
        <v>0</v>
      </c>
      <c r="I28" s="11">
        <f>SUM(J28,K28)</f>
        <v>144000</v>
      </c>
      <c r="J28" s="11">
        <v>144000</v>
      </c>
      <c r="K28" s="11">
        <v>0</v>
      </c>
      <c r="L28" s="11">
        <f>SUM(M28,N28)</f>
        <v>144000</v>
      </c>
      <c r="M28" s="11">
        <v>144000</v>
      </c>
      <c r="N28" s="11">
        <v>0</v>
      </c>
    </row>
    <row r="29" spans="1:14" ht="39.75" customHeight="1">
      <c r="A29" s="9">
        <v>2140</v>
      </c>
      <c r="B29" s="10" t="s">
        <v>179</v>
      </c>
      <c r="C29" s="9" t="s">
        <v>162</v>
      </c>
      <c r="D29" s="9" t="s">
        <v>180</v>
      </c>
      <c r="E29" s="9" t="s">
        <v>163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181</v>
      </c>
      <c r="C31" s="9" t="s">
        <v>162</v>
      </c>
      <c r="D31" s="9" t="s">
        <v>180</v>
      </c>
      <c r="E31" s="9" t="s">
        <v>162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182</v>
      </c>
      <c r="C32" s="9" t="s">
        <v>162</v>
      </c>
      <c r="D32" s="9" t="s">
        <v>183</v>
      </c>
      <c r="E32" s="9" t="s">
        <v>163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184</v>
      </c>
      <c r="C34" s="9" t="s">
        <v>162</v>
      </c>
      <c r="D34" s="9" t="s">
        <v>183</v>
      </c>
      <c r="E34" s="9" t="s">
        <v>162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185</v>
      </c>
      <c r="C35" s="9" t="s">
        <v>162</v>
      </c>
      <c r="D35" s="9" t="s">
        <v>186</v>
      </c>
      <c r="E35" s="9" t="s">
        <v>163</v>
      </c>
      <c r="F35" s="11">
        <f aca="true" t="shared" si="7" ref="F35:N35">SUM(F37)</f>
        <v>60891109.8</v>
      </c>
      <c r="G35" s="11">
        <f t="shared" si="7"/>
        <v>4060000</v>
      </c>
      <c r="H35" s="11">
        <f t="shared" si="7"/>
        <v>56831109.8</v>
      </c>
      <c r="I35" s="11">
        <f t="shared" si="7"/>
        <v>148636250.2</v>
      </c>
      <c r="J35" s="11">
        <f t="shared" si="7"/>
        <v>13120000.2</v>
      </c>
      <c r="K35" s="11">
        <f t="shared" si="7"/>
        <v>135516250</v>
      </c>
      <c r="L35" s="11">
        <f t="shared" si="7"/>
        <v>132528578.4</v>
      </c>
      <c r="M35" s="11">
        <f t="shared" si="7"/>
        <v>12043650</v>
      </c>
      <c r="N35" s="11">
        <f t="shared" si="7"/>
        <v>120484928.4</v>
      </c>
    </row>
    <row r="36" spans="1:14" ht="39.75" customHeight="1">
      <c r="A36" s="9"/>
      <c r="B36" s="10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187</v>
      </c>
      <c r="C37" s="9" t="s">
        <v>162</v>
      </c>
      <c r="D37" s="9" t="s">
        <v>186</v>
      </c>
      <c r="E37" s="9" t="s">
        <v>162</v>
      </c>
      <c r="F37" s="11">
        <f>SUM(G37,H37)</f>
        <v>60891109.8</v>
      </c>
      <c r="G37" s="11">
        <v>4060000</v>
      </c>
      <c r="H37" s="11">
        <v>56831109.8</v>
      </c>
      <c r="I37" s="11">
        <f>SUM(J37,K37)</f>
        <v>148636250.2</v>
      </c>
      <c r="J37" s="11">
        <v>13120000.2</v>
      </c>
      <c r="K37" s="11">
        <v>135516250</v>
      </c>
      <c r="L37" s="11">
        <f>SUM(M37,N37)</f>
        <v>132528578.4</v>
      </c>
      <c r="M37" s="11">
        <v>12043650</v>
      </c>
      <c r="N37" s="11">
        <v>120484928.4</v>
      </c>
    </row>
    <row r="38" spans="1:14" ht="39.75" customHeight="1">
      <c r="A38" s="9">
        <v>2170</v>
      </c>
      <c r="B38" s="10" t="s">
        <v>188</v>
      </c>
      <c r="C38" s="9" t="s">
        <v>162</v>
      </c>
      <c r="D38" s="9" t="s">
        <v>189</v>
      </c>
      <c r="E38" s="9" t="s">
        <v>163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188</v>
      </c>
      <c r="C40" s="9" t="s">
        <v>162</v>
      </c>
      <c r="D40" s="9" t="s">
        <v>189</v>
      </c>
      <c r="E40" s="9" t="s">
        <v>162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190</v>
      </c>
      <c r="C41" s="9" t="s">
        <v>162</v>
      </c>
      <c r="D41" s="9" t="s">
        <v>191</v>
      </c>
      <c r="E41" s="9" t="s">
        <v>163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190</v>
      </c>
      <c r="C43" s="9" t="s">
        <v>162</v>
      </c>
      <c r="D43" s="9" t="s">
        <v>191</v>
      </c>
      <c r="E43" s="9" t="s">
        <v>162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192</v>
      </c>
      <c r="C45" s="9" t="s">
        <v>162</v>
      </c>
      <c r="D45" s="9" t="s">
        <v>191</v>
      </c>
      <c r="E45" s="9" t="s">
        <v>162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193</v>
      </c>
      <c r="C46" s="9" t="s">
        <v>162</v>
      </c>
      <c r="D46" s="9" t="s">
        <v>191</v>
      </c>
      <c r="E46" s="9" t="s">
        <v>162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194</v>
      </c>
      <c r="C47" s="9" t="s">
        <v>169</v>
      </c>
      <c r="D47" s="9" t="s">
        <v>163</v>
      </c>
      <c r="E47" s="9" t="s">
        <v>163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customHeight="1">
      <c r="A48" s="9"/>
      <c r="B48" s="10" t="s">
        <v>164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195</v>
      </c>
      <c r="C49" s="9" t="s">
        <v>169</v>
      </c>
      <c r="D49" s="9" t="s">
        <v>162</v>
      </c>
      <c r="E49" s="9" t="s">
        <v>163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customHeight="1">
      <c r="A50" s="9"/>
      <c r="B50" s="10" t="s">
        <v>166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196</v>
      </c>
      <c r="C51" s="9" t="s">
        <v>169</v>
      </c>
      <c r="D51" s="9" t="s">
        <v>162</v>
      </c>
      <c r="E51" s="9" t="s">
        <v>162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customHeight="1">
      <c r="A52" s="9">
        <v>2220</v>
      </c>
      <c r="B52" s="10" t="s">
        <v>197</v>
      </c>
      <c r="C52" s="9" t="s">
        <v>169</v>
      </c>
      <c r="D52" s="9" t="s">
        <v>169</v>
      </c>
      <c r="E52" s="9" t="s">
        <v>163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198</v>
      </c>
      <c r="C54" s="9" t="s">
        <v>169</v>
      </c>
      <c r="D54" s="9" t="s">
        <v>169</v>
      </c>
      <c r="E54" s="9" t="s">
        <v>162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199</v>
      </c>
      <c r="C55" s="9" t="s">
        <v>169</v>
      </c>
      <c r="D55" s="9" t="s">
        <v>171</v>
      </c>
      <c r="E55" s="9" t="s">
        <v>163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200</v>
      </c>
      <c r="C57" s="9" t="s">
        <v>169</v>
      </c>
      <c r="D57" s="9" t="s">
        <v>171</v>
      </c>
      <c r="E57" s="9" t="s">
        <v>162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201</v>
      </c>
      <c r="C58" s="9" t="s">
        <v>169</v>
      </c>
      <c r="D58" s="9" t="s">
        <v>180</v>
      </c>
      <c r="E58" s="9" t="s">
        <v>163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201</v>
      </c>
      <c r="C60" s="9" t="s">
        <v>169</v>
      </c>
      <c r="D60" s="9" t="s">
        <v>180</v>
      </c>
      <c r="E60" s="9" t="s">
        <v>162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202</v>
      </c>
      <c r="C61" s="9" t="s">
        <v>169</v>
      </c>
      <c r="D61" s="9" t="s">
        <v>183</v>
      </c>
      <c r="E61" s="9" t="s">
        <v>163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202</v>
      </c>
      <c r="C63" s="9" t="s">
        <v>169</v>
      </c>
      <c r="D63" s="9" t="s">
        <v>183</v>
      </c>
      <c r="E63" s="9" t="s">
        <v>162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203</v>
      </c>
      <c r="C64" s="9" t="s">
        <v>171</v>
      </c>
      <c r="D64" s="9" t="s">
        <v>163</v>
      </c>
      <c r="E64" s="9" t="s">
        <v>163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204</v>
      </c>
      <c r="C66" s="9" t="s">
        <v>171</v>
      </c>
      <c r="D66" s="9" t="s">
        <v>162</v>
      </c>
      <c r="E66" s="9" t="s">
        <v>163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205</v>
      </c>
      <c r="C68" s="9" t="s">
        <v>171</v>
      </c>
      <c r="D68" s="9" t="s">
        <v>162</v>
      </c>
      <c r="E68" s="9" t="s">
        <v>162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206</v>
      </c>
      <c r="C69" s="9" t="s">
        <v>171</v>
      </c>
      <c r="D69" s="9" t="s">
        <v>162</v>
      </c>
      <c r="E69" s="9" t="s">
        <v>169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207</v>
      </c>
      <c r="C70" s="9" t="s">
        <v>171</v>
      </c>
      <c r="D70" s="9" t="s">
        <v>162</v>
      </c>
      <c r="E70" s="9" t="s">
        <v>171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208</v>
      </c>
      <c r="C71" s="9" t="s">
        <v>171</v>
      </c>
      <c r="D71" s="9" t="s">
        <v>169</v>
      </c>
      <c r="E71" s="9" t="s">
        <v>163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209</v>
      </c>
      <c r="C73" s="9" t="s">
        <v>171</v>
      </c>
      <c r="D73" s="9" t="s">
        <v>169</v>
      </c>
      <c r="E73" s="9" t="s">
        <v>162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210</v>
      </c>
      <c r="C74" s="9" t="s">
        <v>171</v>
      </c>
      <c r="D74" s="9" t="s">
        <v>171</v>
      </c>
      <c r="E74" s="9" t="s">
        <v>163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211</v>
      </c>
      <c r="C76" s="9" t="s">
        <v>171</v>
      </c>
      <c r="D76" s="9" t="s">
        <v>171</v>
      </c>
      <c r="E76" s="9" t="s">
        <v>162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212</v>
      </c>
      <c r="C77" s="9" t="s">
        <v>171</v>
      </c>
      <c r="D77" s="9" t="s">
        <v>171</v>
      </c>
      <c r="E77" s="9" t="s">
        <v>169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213</v>
      </c>
      <c r="C78" s="9" t="s">
        <v>171</v>
      </c>
      <c r="D78" s="9" t="s">
        <v>180</v>
      </c>
      <c r="E78" s="9" t="s">
        <v>163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213</v>
      </c>
      <c r="C80" s="9" t="s">
        <v>171</v>
      </c>
      <c r="D80" s="9" t="s">
        <v>180</v>
      </c>
      <c r="E80" s="9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214</v>
      </c>
      <c r="C81" s="9" t="s">
        <v>171</v>
      </c>
      <c r="D81" s="9" t="s">
        <v>183</v>
      </c>
      <c r="E81" s="9" t="s">
        <v>163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215</v>
      </c>
      <c r="C83" s="9" t="s">
        <v>171</v>
      </c>
      <c r="D83" s="9" t="s">
        <v>183</v>
      </c>
      <c r="E83" s="9" t="s">
        <v>162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216</v>
      </c>
      <c r="C84" s="9" t="s">
        <v>171</v>
      </c>
      <c r="D84" s="9" t="s">
        <v>186</v>
      </c>
      <c r="E84" s="9" t="s">
        <v>163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216</v>
      </c>
      <c r="C86" s="9" t="s">
        <v>171</v>
      </c>
      <c r="D86" s="9" t="s">
        <v>186</v>
      </c>
      <c r="E86" s="9" t="s">
        <v>162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217</v>
      </c>
      <c r="C87" s="9" t="s">
        <v>171</v>
      </c>
      <c r="D87" s="9" t="s">
        <v>189</v>
      </c>
      <c r="E87" s="9" t="s">
        <v>163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217</v>
      </c>
      <c r="C89" s="9" t="s">
        <v>171</v>
      </c>
      <c r="D89" s="9" t="s">
        <v>189</v>
      </c>
      <c r="E89" s="9" t="s">
        <v>162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218</v>
      </c>
      <c r="C90" s="9" t="s">
        <v>171</v>
      </c>
      <c r="D90" s="9" t="s">
        <v>191</v>
      </c>
      <c r="E90" s="9" t="s">
        <v>163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219</v>
      </c>
      <c r="C92" s="9" t="s">
        <v>162</v>
      </c>
      <c r="D92" s="9" t="s">
        <v>191</v>
      </c>
      <c r="E92" s="9" t="s">
        <v>162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220</v>
      </c>
      <c r="C93" s="9" t="s">
        <v>180</v>
      </c>
      <c r="D93" s="9" t="s">
        <v>163</v>
      </c>
      <c r="E93" s="9" t="s">
        <v>163</v>
      </c>
      <c r="F93" s="11">
        <f aca="true" t="shared" si="26" ref="F93:N93">SUM(F95,F99,F105,F113,F118,F125,F128,F134,F143)</f>
        <v>8700000</v>
      </c>
      <c r="G93" s="11">
        <f t="shared" si="26"/>
        <v>7700000</v>
      </c>
      <c r="H93" s="11">
        <f t="shared" si="26"/>
        <v>1000000</v>
      </c>
      <c r="I93" s="11">
        <f t="shared" si="26"/>
        <v>6821000</v>
      </c>
      <c r="J93" s="11">
        <f t="shared" si="26"/>
        <v>16575000</v>
      </c>
      <c r="K93" s="11">
        <f t="shared" si="26"/>
        <v>-9754000</v>
      </c>
      <c r="L93" s="11">
        <f t="shared" si="26"/>
        <v>11330044</v>
      </c>
      <c r="M93" s="11">
        <f t="shared" si="26"/>
        <v>14753444</v>
      </c>
      <c r="N93" s="11">
        <f t="shared" si="26"/>
        <v>-3423400</v>
      </c>
    </row>
    <row r="94" spans="1:14" ht="39.75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221</v>
      </c>
      <c r="C95" s="9" t="s">
        <v>180</v>
      </c>
      <c r="D95" s="9" t="s">
        <v>162</v>
      </c>
      <c r="E95" s="9" t="s">
        <v>163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222</v>
      </c>
      <c r="C97" s="9" t="s">
        <v>180</v>
      </c>
      <c r="D97" s="9" t="s">
        <v>162</v>
      </c>
      <c r="E97" s="9" t="s">
        <v>162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223</v>
      </c>
      <c r="C98" s="9" t="s">
        <v>180</v>
      </c>
      <c r="D98" s="9" t="s">
        <v>162</v>
      </c>
      <c r="E98" s="9" t="s">
        <v>169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224</v>
      </c>
      <c r="C99" s="9" t="s">
        <v>180</v>
      </c>
      <c r="D99" s="9" t="s">
        <v>169</v>
      </c>
      <c r="E99" s="9" t="s">
        <v>163</v>
      </c>
      <c r="F99" s="11">
        <f aca="true" t="shared" si="28" ref="F99:N99">SUM(F101:F104)</f>
        <v>5700000</v>
      </c>
      <c r="G99" s="11">
        <f t="shared" si="28"/>
        <v>4700000</v>
      </c>
      <c r="H99" s="11">
        <f t="shared" si="28"/>
        <v>1000000</v>
      </c>
      <c r="I99" s="11">
        <f t="shared" si="28"/>
        <v>16475000</v>
      </c>
      <c r="J99" s="11">
        <f t="shared" si="28"/>
        <v>15475000</v>
      </c>
      <c r="K99" s="11">
        <f t="shared" si="28"/>
        <v>1000000</v>
      </c>
      <c r="L99" s="11">
        <f t="shared" si="28"/>
        <v>14495444</v>
      </c>
      <c r="M99" s="11">
        <f t="shared" si="28"/>
        <v>14495444</v>
      </c>
      <c r="N99" s="11">
        <f t="shared" si="28"/>
        <v>0</v>
      </c>
    </row>
    <row r="100" spans="1:14" ht="39.75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225</v>
      </c>
      <c r="C101" s="9" t="s">
        <v>180</v>
      </c>
      <c r="D101" s="9" t="s">
        <v>169</v>
      </c>
      <c r="E101" s="9" t="s">
        <v>162</v>
      </c>
      <c r="F101" s="11">
        <f>SUM(G101,H101)</f>
        <v>5700000</v>
      </c>
      <c r="G101" s="11">
        <v>4700000</v>
      </c>
      <c r="H101" s="11">
        <v>1000000</v>
      </c>
      <c r="I101" s="11">
        <f>SUM(J101,K101)</f>
        <v>16475000</v>
      </c>
      <c r="J101" s="11">
        <v>15475000</v>
      </c>
      <c r="K101" s="11">
        <v>1000000</v>
      </c>
      <c r="L101" s="11">
        <f>SUM(M101,N101)</f>
        <v>14495444</v>
      </c>
      <c r="M101" s="11">
        <v>14495444</v>
      </c>
      <c r="N101" s="11">
        <v>0</v>
      </c>
    </row>
    <row r="102" spans="1:14" ht="39.75" customHeight="1">
      <c r="A102" s="9">
        <v>2422</v>
      </c>
      <c r="B102" s="10" t="s">
        <v>226</v>
      </c>
      <c r="C102" s="9" t="s">
        <v>180</v>
      </c>
      <c r="D102" s="9" t="s">
        <v>169</v>
      </c>
      <c r="E102" s="9" t="s">
        <v>169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227</v>
      </c>
      <c r="C103" s="9" t="s">
        <v>180</v>
      </c>
      <c r="D103" s="9" t="s">
        <v>169</v>
      </c>
      <c r="E103" s="9" t="s">
        <v>171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228</v>
      </c>
      <c r="C104" s="9" t="s">
        <v>180</v>
      </c>
      <c r="D104" s="9" t="s">
        <v>169</v>
      </c>
      <c r="E104" s="9" t="s">
        <v>180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75" customHeight="1">
      <c r="A105" s="9">
        <v>2430</v>
      </c>
      <c r="B105" s="10" t="s">
        <v>229</v>
      </c>
      <c r="C105" s="9" t="s">
        <v>180</v>
      </c>
      <c r="D105" s="9" t="s">
        <v>171</v>
      </c>
      <c r="E105" s="9" t="s">
        <v>163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230</v>
      </c>
      <c r="C107" s="9" t="s">
        <v>180</v>
      </c>
      <c r="D107" s="9" t="s">
        <v>171</v>
      </c>
      <c r="E107" s="9" t="s">
        <v>162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231</v>
      </c>
      <c r="C108" s="9" t="s">
        <v>180</v>
      </c>
      <c r="D108" s="9" t="s">
        <v>171</v>
      </c>
      <c r="E108" s="9" t="s">
        <v>169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232</v>
      </c>
      <c r="C109" s="9" t="s">
        <v>180</v>
      </c>
      <c r="D109" s="9" t="s">
        <v>171</v>
      </c>
      <c r="E109" s="9" t="s">
        <v>171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233</v>
      </c>
      <c r="C110" s="9" t="s">
        <v>180</v>
      </c>
      <c r="D110" s="9" t="s">
        <v>171</v>
      </c>
      <c r="E110" s="9" t="s">
        <v>180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234</v>
      </c>
      <c r="C111" s="9" t="s">
        <v>180</v>
      </c>
      <c r="D111" s="9" t="s">
        <v>171</v>
      </c>
      <c r="E111" s="9" t="s">
        <v>183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235</v>
      </c>
      <c r="C112" s="9" t="s">
        <v>180</v>
      </c>
      <c r="D112" s="9" t="s">
        <v>171</v>
      </c>
      <c r="E112" s="9" t="s">
        <v>186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236</v>
      </c>
      <c r="C113" s="9" t="s">
        <v>180</v>
      </c>
      <c r="D113" s="9" t="s">
        <v>180</v>
      </c>
      <c r="E113" s="9" t="s">
        <v>163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237</v>
      </c>
      <c r="C115" s="9" t="s">
        <v>180</v>
      </c>
      <c r="D115" s="9" t="s">
        <v>180</v>
      </c>
      <c r="E115" s="9" t="s">
        <v>162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238</v>
      </c>
      <c r="C116" s="9" t="s">
        <v>180</v>
      </c>
      <c r="D116" s="9" t="s">
        <v>180</v>
      </c>
      <c r="E116" s="9" t="s">
        <v>169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239</v>
      </c>
      <c r="C117" s="9" t="s">
        <v>180</v>
      </c>
      <c r="D117" s="9" t="s">
        <v>180</v>
      </c>
      <c r="E117" s="9" t="s">
        <v>171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240</v>
      </c>
      <c r="C118" s="9" t="s">
        <v>180</v>
      </c>
      <c r="D118" s="9" t="s">
        <v>183</v>
      </c>
      <c r="E118" s="9" t="s">
        <v>163</v>
      </c>
      <c r="F118" s="11">
        <f aca="true" t="shared" si="34" ref="F118:N118">SUM(F120:F124)</f>
        <v>3000000</v>
      </c>
      <c r="G118" s="11">
        <f t="shared" si="34"/>
        <v>3000000</v>
      </c>
      <c r="H118" s="11">
        <f t="shared" si="34"/>
        <v>0</v>
      </c>
      <c r="I118" s="11">
        <f t="shared" si="34"/>
        <v>4120000</v>
      </c>
      <c r="J118" s="11">
        <f t="shared" si="34"/>
        <v>1100000</v>
      </c>
      <c r="K118" s="11">
        <f t="shared" si="34"/>
        <v>3020000</v>
      </c>
      <c r="L118" s="11">
        <f t="shared" si="34"/>
        <v>258000</v>
      </c>
      <c r="M118" s="11">
        <f t="shared" si="34"/>
        <v>258000</v>
      </c>
      <c r="N118" s="11">
        <f t="shared" si="34"/>
        <v>0</v>
      </c>
    </row>
    <row r="119" spans="1:14" ht="39.75" customHeight="1">
      <c r="A119" s="9"/>
      <c r="B119" s="10" t="s">
        <v>166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241</v>
      </c>
      <c r="C120" s="9" t="s">
        <v>180</v>
      </c>
      <c r="D120" s="9" t="s">
        <v>183</v>
      </c>
      <c r="E120" s="9" t="s">
        <v>162</v>
      </c>
      <c r="F120" s="11">
        <f>SUM(G120,H120)</f>
        <v>3000000</v>
      </c>
      <c r="G120" s="11">
        <v>3000000</v>
      </c>
      <c r="H120" s="11">
        <v>0</v>
      </c>
      <c r="I120" s="11">
        <f>SUM(J120,K120)</f>
        <v>4120000</v>
      </c>
      <c r="J120" s="11">
        <v>1100000</v>
      </c>
      <c r="K120" s="11">
        <v>3020000</v>
      </c>
      <c r="L120" s="11">
        <f>SUM(M120,N120)</f>
        <v>258000</v>
      </c>
      <c r="M120" s="11">
        <v>258000</v>
      </c>
      <c r="N120" s="11">
        <v>0</v>
      </c>
    </row>
    <row r="121" spans="1:14" ht="39.75" customHeight="1">
      <c r="A121" s="9">
        <v>2452</v>
      </c>
      <c r="B121" s="10" t="s">
        <v>242</v>
      </c>
      <c r="C121" s="9" t="s">
        <v>180</v>
      </c>
      <c r="D121" s="9" t="s">
        <v>183</v>
      </c>
      <c r="E121" s="9" t="s">
        <v>169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243</v>
      </c>
      <c r="C122" s="9" t="s">
        <v>180</v>
      </c>
      <c r="D122" s="9" t="s">
        <v>183</v>
      </c>
      <c r="E122" s="9" t="s">
        <v>171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244</v>
      </c>
      <c r="C123" s="9" t="s">
        <v>180</v>
      </c>
      <c r="D123" s="9" t="s">
        <v>183</v>
      </c>
      <c r="E123" s="9" t="s">
        <v>180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245</v>
      </c>
      <c r="C124" s="9" t="s">
        <v>180</v>
      </c>
      <c r="D124" s="9" t="s">
        <v>183</v>
      </c>
      <c r="E124" s="9" t="s">
        <v>183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246</v>
      </c>
      <c r="C125" s="9" t="s">
        <v>180</v>
      </c>
      <c r="D125" s="9" t="s">
        <v>186</v>
      </c>
      <c r="E125" s="9" t="s">
        <v>163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246</v>
      </c>
      <c r="C127" s="9" t="s">
        <v>180</v>
      </c>
      <c r="D127" s="9" t="s">
        <v>186</v>
      </c>
      <c r="E127" s="9" t="s">
        <v>162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247</v>
      </c>
      <c r="C128" s="9" t="s">
        <v>180</v>
      </c>
      <c r="D128" s="9" t="s">
        <v>189</v>
      </c>
      <c r="E128" s="9" t="s">
        <v>163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248</v>
      </c>
      <c r="C130" s="9" t="s">
        <v>180</v>
      </c>
      <c r="D130" s="9" t="s">
        <v>189</v>
      </c>
      <c r="E130" s="9" t="s">
        <v>162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249</v>
      </c>
      <c r="C131" s="9" t="s">
        <v>180</v>
      </c>
      <c r="D131" s="9" t="s">
        <v>189</v>
      </c>
      <c r="E131" s="9" t="s">
        <v>169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250</v>
      </c>
      <c r="C132" s="9" t="s">
        <v>180</v>
      </c>
      <c r="D132" s="9" t="s">
        <v>189</v>
      </c>
      <c r="E132" s="9" t="s">
        <v>171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251</v>
      </c>
      <c r="C133" s="9" t="s">
        <v>180</v>
      </c>
      <c r="D133" s="9" t="s">
        <v>189</v>
      </c>
      <c r="E133" s="9" t="s">
        <v>180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252</v>
      </c>
      <c r="C134" s="9" t="s">
        <v>180</v>
      </c>
      <c r="D134" s="9" t="s">
        <v>191</v>
      </c>
      <c r="E134" s="9" t="s">
        <v>163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253</v>
      </c>
      <c r="C136" s="9" t="s">
        <v>180</v>
      </c>
      <c r="D136" s="9" t="s">
        <v>191</v>
      </c>
      <c r="E136" s="9" t="s">
        <v>162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254</v>
      </c>
      <c r="C137" s="9" t="s">
        <v>180</v>
      </c>
      <c r="D137" s="9" t="s">
        <v>191</v>
      </c>
      <c r="E137" s="9" t="s">
        <v>169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255</v>
      </c>
      <c r="C138" s="9" t="s">
        <v>180</v>
      </c>
      <c r="D138" s="9" t="s">
        <v>191</v>
      </c>
      <c r="E138" s="9" t="s">
        <v>171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256</v>
      </c>
      <c r="C139" s="9" t="s">
        <v>180</v>
      </c>
      <c r="D139" s="9" t="s">
        <v>191</v>
      </c>
      <c r="E139" s="9" t="s">
        <v>180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257</v>
      </c>
      <c r="C140" s="9" t="s">
        <v>180</v>
      </c>
      <c r="D140" s="9" t="s">
        <v>191</v>
      </c>
      <c r="E140" s="9" t="s">
        <v>183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258</v>
      </c>
      <c r="C141" s="9" t="s">
        <v>180</v>
      </c>
      <c r="D141" s="9" t="s">
        <v>191</v>
      </c>
      <c r="E141" s="9" t="s">
        <v>186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259</v>
      </c>
      <c r="C142" s="9" t="s">
        <v>180</v>
      </c>
      <c r="D142" s="9" t="s">
        <v>191</v>
      </c>
      <c r="E142" s="9" t="s">
        <v>189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260</v>
      </c>
      <c r="C143" s="9" t="s">
        <v>180</v>
      </c>
      <c r="D143" s="9" t="s">
        <v>261</v>
      </c>
      <c r="E143" s="9" t="s">
        <v>163</v>
      </c>
      <c r="F143" s="11">
        <f aca="true" t="shared" si="41" ref="F143:N143">SUM(F145)</f>
        <v>0</v>
      </c>
      <c r="G143" s="11">
        <f t="shared" si="41"/>
        <v>0</v>
      </c>
      <c r="H143" s="11">
        <f t="shared" si="41"/>
        <v>0</v>
      </c>
      <c r="I143" s="11">
        <f t="shared" si="41"/>
        <v>-13774000</v>
      </c>
      <c r="J143" s="11">
        <f t="shared" si="41"/>
        <v>0</v>
      </c>
      <c r="K143" s="11">
        <f t="shared" si="41"/>
        <v>-13774000</v>
      </c>
      <c r="L143" s="11">
        <f t="shared" si="41"/>
        <v>-3423400</v>
      </c>
      <c r="M143" s="11">
        <f t="shared" si="41"/>
        <v>0</v>
      </c>
      <c r="N143" s="11">
        <f t="shared" si="41"/>
        <v>-3423400</v>
      </c>
    </row>
    <row r="144" spans="1:14" ht="39.75" customHeight="1">
      <c r="A144" s="9"/>
      <c r="B144" s="10" t="s">
        <v>166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260</v>
      </c>
      <c r="C145" s="9" t="s">
        <v>180</v>
      </c>
      <c r="D145" s="9" t="s">
        <v>261</v>
      </c>
      <c r="E145" s="9" t="s">
        <v>162</v>
      </c>
      <c r="F145" s="11">
        <f>SUM(G145,H145)</f>
        <v>0</v>
      </c>
      <c r="G145" s="11">
        <v>0</v>
      </c>
      <c r="H145" s="11">
        <v>0</v>
      </c>
      <c r="I145" s="11">
        <f>SUM(J145,K145)</f>
        <v>-13774000</v>
      </c>
      <c r="J145" s="11">
        <v>0</v>
      </c>
      <c r="K145" s="11">
        <v>-13774000</v>
      </c>
      <c r="L145" s="11">
        <f>SUM(M145,N145)</f>
        <v>-3423400</v>
      </c>
      <c r="M145" s="11">
        <v>0</v>
      </c>
      <c r="N145" s="11">
        <v>-3423400</v>
      </c>
    </row>
    <row r="146" spans="1:14" ht="39.75" customHeight="1">
      <c r="A146" s="9">
        <v>2500</v>
      </c>
      <c r="B146" s="10" t="s">
        <v>262</v>
      </c>
      <c r="C146" s="9" t="s">
        <v>183</v>
      </c>
      <c r="D146" s="9" t="s">
        <v>163</v>
      </c>
      <c r="E146" s="9" t="s">
        <v>163</v>
      </c>
      <c r="F146" s="11">
        <f aca="true" t="shared" si="42" ref="F146:N146">SUM(F148,F151,F154,F157,F160,F163)</f>
        <v>7800000</v>
      </c>
      <c r="G146" s="11">
        <f t="shared" si="42"/>
        <v>5800000</v>
      </c>
      <c r="H146" s="11">
        <f t="shared" si="42"/>
        <v>2000000</v>
      </c>
      <c r="I146" s="11">
        <f t="shared" si="42"/>
        <v>6596000</v>
      </c>
      <c r="J146" s="11">
        <f t="shared" si="42"/>
        <v>5276000</v>
      </c>
      <c r="K146" s="11">
        <f t="shared" si="42"/>
        <v>1320000</v>
      </c>
      <c r="L146" s="11">
        <f t="shared" si="42"/>
        <v>6096000</v>
      </c>
      <c r="M146" s="11">
        <f t="shared" si="42"/>
        <v>4776000</v>
      </c>
      <c r="N146" s="11">
        <f t="shared" si="42"/>
        <v>1320000</v>
      </c>
    </row>
    <row r="147" spans="1:14" ht="39.75" customHeight="1">
      <c r="A147" s="9"/>
      <c r="B147" s="10" t="s">
        <v>164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263</v>
      </c>
      <c r="C148" s="9" t="s">
        <v>183</v>
      </c>
      <c r="D148" s="9" t="s">
        <v>162</v>
      </c>
      <c r="E148" s="9" t="s">
        <v>163</v>
      </c>
      <c r="F148" s="11">
        <f aca="true" t="shared" si="43" ref="F148:N148">SUM(F150)</f>
        <v>7800000</v>
      </c>
      <c r="G148" s="11">
        <f t="shared" si="43"/>
        <v>5800000</v>
      </c>
      <c r="H148" s="11">
        <f t="shared" si="43"/>
        <v>2000000</v>
      </c>
      <c r="I148" s="11">
        <f t="shared" si="43"/>
        <v>6596000</v>
      </c>
      <c r="J148" s="11">
        <f t="shared" si="43"/>
        <v>5276000</v>
      </c>
      <c r="K148" s="11">
        <f t="shared" si="43"/>
        <v>1320000</v>
      </c>
      <c r="L148" s="11">
        <f t="shared" si="43"/>
        <v>6096000</v>
      </c>
      <c r="M148" s="11">
        <f t="shared" si="43"/>
        <v>4776000</v>
      </c>
      <c r="N148" s="11">
        <f t="shared" si="43"/>
        <v>1320000</v>
      </c>
    </row>
    <row r="149" spans="1:14" ht="39.75" customHeight="1">
      <c r="A149" s="9"/>
      <c r="B149" s="10" t="s">
        <v>166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263</v>
      </c>
      <c r="C150" s="9" t="s">
        <v>183</v>
      </c>
      <c r="D150" s="9" t="s">
        <v>162</v>
      </c>
      <c r="E150" s="9" t="s">
        <v>162</v>
      </c>
      <c r="F150" s="11">
        <f>SUM(G150,H150)</f>
        <v>7800000</v>
      </c>
      <c r="G150" s="11">
        <v>5800000</v>
      </c>
      <c r="H150" s="11">
        <v>2000000</v>
      </c>
      <c r="I150" s="11">
        <f>SUM(J150,K150)</f>
        <v>6596000</v>
      </c>
      <c r="J150" s="11">
        <v>5276000</v>
      </c>
      <c r="K150" s="11">
        <v>1320000</v>
      </c>
      <c r="L150" s="11">
        <f>SUM(M150,N150)</f>
        <v>6096000</v>
      </c>
      <c r="M150" s="11">
        <v>4776000</v>
      </c>
      <c r="N150" s="11">
        <v>1320000</v>
      </c>
    </row>
    <row r="151" spans="1:14" ht="39.75" customHeight="1">
      <c r="A151" s="9">
        <v>2520</v>
      </c>
      <c r="B151" s="10" t="s">
        <v>264</v>
      </c>
      <c r="C151" s="9" t="s">
        <v>183</v>
      </c>
      <c r="D151" s="9" t="s">
        <v>169</v>
      </c>
      <c r="E151" s="9" t="s">
        <v>163</v>
      </c>
      <c r="F151" s="11">
        <f aca="true" t="shared" si="44" ref="F151:N151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265</v>
      </c>
      <c r="C153" s="9" t="s">
        <v>183</v>
      </c>
      <c r="D153" s="9" t="s">
        <v>169</v>
      </c>
      <c r="E153" s="9" t="s">
        <v>162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266</v>
      </c>
      <c r="C154" s="9" t="s">
        <v>183</v>
      </c>
      <c r="D154" s="9" t="s">
        <v>171</v>
      </c>
      <c r="E154" s="9" t="s">
        <v>163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266</v>
      </c>
      <c r="C156" s="9" t="s">
        <v>183</v>
      </c>
      <c r="D156" s="9" t="s">
        <v>171</v>
      </c>
      <c r="E156" s="9" t="s">
        <v>162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267</v>
      </c>
      <c r="C157" s="9" t="s">
        <v>183</v>
      </c>
      <c r="D157" s="9" t="s">
        <v>180</v>
      </c>
      <c r="E157" s="9" t="s">
        <v>163</v>
      </c>
      <c r="F157" s="11">
        <f aca="true" t="shared" si="46" ref="F157:N157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267</v>
      </c>
      <c r="C159" s="9" t="s">
        <v>183</v>
      </c>
      <c r="D159" s="9" t="s">
        <v>180</v>
      </c>
      <c r="E159" s="9" t="s">
        <v>162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268</v>
      </c>
      <c r="C160" s="9" t="s">
        <v>183</v>
      </c>
      <c r="D160" s="9" t="s">
        <v>183</v>
      </c>
      <c r="E160" s="9" t="s">
        <v>163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268</v>
      </c>
      <c r="C162" s="9" t="s">
        <v>183</v>
      </c>
      <c r="D162" s="9" t="s">
        <v>183</v>
      </c>
      <c r="E162" s="9" t="s">
        <v>162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269</v>
      </c>
      <c r="C163" s="9" t="s">
        <v>183</v>
      </c>
      <c r="D163" s="9" t="s">
        <v>186</v>
      </c>
      <c r="E163" s="9" t="s">
        <v>163</v>
      </c>
      <c r="F163" s="11">
        <f aca="true" t="shared" si="48" ref="F163:N163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75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269</v>
      </c>
      <c r="C165" s="9" t="s">
        <v>183</v>
      </c>
      <c r="D165" s="9" t="s">
        <v>186</v>
      </c>
      <c r="E165" s="9" t="s">
        <v>162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75" customHeight="1">
      <c r="A166" s="9">
        <v>2600</v>
      </c>
      <c r="B166" s="10" t="s">
        <v>270</v>
      </c>
      <c r="C166" s="9" t="s">
        <v>186</v>
      </c>
      <c r="D166" s="9" t="s">
        <v>163</v>
      </c>
      <c r="E166" s="9" t="s">
        <v>163</v>
      </c>
      <c r="F166" s="11">
        <f aca="true" t="shared" si="49" ref="F166:N166">SUM(F168,F171,F174,F177,F180,F183)</f>
        <v>7000000</v>
      </c>
      <c r="G166" s="11">
        <f t="shared" si="49"/>
        <v>6000000</v>
      </c>
      <c r="H166" s="11">
        <f t="shared" si="49"/>
        <v>1000000</v>
      </c>
      <c r="I166" s="11">
        <f t="shared" si="49"/>
        <v>28931749.8</v>
      </c>
      <c r="J166" s="11">
        <f t="shared" si="49"/>
        <v>5600000</v>
      </c>
      <c r="K166" s="11">
        <f t="shared" si="49"/>
        <v>23331749.8</v>
      </c>
      <c r="L166" s="11">
        <f t="shared" si="49"/>
        <v>21345500</v>
      </c>
      <c r="M166" s="11">
        <f t="shared" si="49"/>
        <v>3152300</v>
      </c>
      <c r="N166" s="11">
        <f t="shared" si="49"/>
        <v>18193200</v>
      </c>
    </row>
    <row r="167" spans="1:14" ht="39.75" customHeight="1">
      <c r="A167" s="9"/>
      <c r="B167" s="10" t="s">
        <v>166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271</v>
      </c>
      <c r="C168" s="9" t="s">
        <v>186</v>
      </c>
      <c r="D168" s="9" t="s">
        <v>162</v>
      </c>
      <c r="E168" s="9" t="s">
        <v>163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271</v>
      </c>
      <c r="C170" s="9" t="s">
        <v>186</v>
      </c>
      <c r="D170" s="9" t="s">
        <v>162</v>
      </c>
      <c r="E170" s="9" t="s">
        <v>162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272</v>
      </c>
      <c r="C171" s="9" t="s">
        <v>186</v>
      </c>
      <c r="D171" s="9" t="s">
        <v>169</v>
      </c>
      <c r="E171" s="9" t="s">
        <v>163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272</v>
      </c>
      <c r="C173" s="9" t="s">
        <v>186</v>
      </c>
      <c r="D173" s="9" t="s">
        <v>169</v>
      </c>
      <c r="E173" s="9" t="s">
        <v>162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273</v>
      </c>
      <c r="C174" s="9" t="s">
        <v>186</v>
      </c>
      <c r="D174" s="9" t="s">
        <v>171</v>
      </c>
      <c r="E174" s="9" t="s">
        <v>163</v>
      </c>
      <c r="F174" s="11">
        <f aca="true" t="shared" si="52" ref="F174:N174">SUM(F176)</f>
        <v>3000000</v>
      </c>
      <c r="G174" s="11">
        <f t="shared" si="52"/>
        <v>3000000</v>
      </c>
      <c r="H174" s="11">
        <f t="shared" si="52"/>
        <v>0</v>
      </c>
      <c r="I174" s="11">
        <f t="shared" si="52"/>
        <v>25731749.8</v>
      </c>
      <c r="J174" s="11">
        <f t="shared" si="52"/>
        <v>2400000</v>
      </c>
      <c r="K174" s="11">
        <f t="shared" si="52"/>
        <v>23331749.8</v>
      </c>
      <c r="L174" s="11">
        <f t="shared" si="52"/>
        <v>18638000</v>
      </c>
      <c r="M174" s="11">
        <f t="shared" si="52"/>
        <v>444800</v>
      </c>
      <c r="N174" s="11">
        <f t="shared" si="52"/>
        <v>18193200</v>
      </c>
    </row>
    <row r="175" spans="1:14" ht="39.75" customHeight="1">
      <c r="A175" s="9"/>
      <c r="B175" s="10" t="s">
        <v>166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273</v>
      </c>
      <c r="C176" s="9" t="s">
        <v>186</v>
      </c>
      <c r="D176" s="9" t="s">
        <v>171</v>
      </c>
      <c r="E176" s="9" t="s">
        <v>162</v>
      </c>
      <c r="F176" s="11">
        <f>SUM(G176,H176)</f>
        <v>3000000</v>
      </c>
      <c r="G176" s="11">
        <v>3000000</v>
      </c>
      <c r="H176" s="11">
        <v>0</v>
      </c>
      <c r="I176" s="11">
        <f>SUM(J176,K176)</f>
        <v>25731749.8</v>
      </c>
      <c r="J176" s="11">
        <v>2400000</v>
      </c>
      <c r="K176" s="11">
        <v>23331749.8</v>
      </c>
      <c r="L176" s="11">
        <f>SUM(M176,N176)</f>
        <v>18638000</v>
      </c>
      <c r="M176" s="11">
        <v>444800</v>
      </c>
      <c r="N176" s="11">
        <v>18193200</v>
      </c>
    </row>
    <row r="177" spans="1:14" ht="39.75" customHeight="1">
      <c r="A177" s="9">
        <v>2640</v>
      </c>
      <c r="B177" s="10" t="s">
        <v>274</v>
      </c>
      <c r="C177" s="9" t="s">
        <v>186</v>
      </c>
      <c r="D177" s="9" t="s">
        <v>180</v>
      </c>
      <c r="E177" s="9" t="s">
        <v>163</v>
      </c>
      <c r="F177" s="11">
        <f aca="true" t="shared" si="53" ref="F177:N177">SUM(F179)</f>
        <v>4000000</v>
      </c>
      <c r="G177" s="11">
        <f t="shared" si="53"/>
        <v>3000000</v>
      </c>
      <c r="H177" s="11">
        <f t="shared" si="53"/>
        <v>1000000</v>
      </c>
      <c r="I177" s="11">
        <f t="shared" si="53"/>
        <v>3200000</v>
      </c>
      <c r="J177" s="11">
        <f t="shared" si="53"/>
        <v>3200000</v>
      </c>
      <c r="K177" s="11">
        <f t="shared" si="53"/>
        <v>0</v>
      </c>
      <c r="L177" s="11">
        <f t="shared" si="53"/>
        <v>2707500</v>
      </c>
      <c r="M177" s="11">
        <f t="shared" si="53"/>
        <v>2707500</v>
      </c>
      <c r="N177" s="11">
        <f t="shared" si="53"/>
        <v>0</v>
      </c>
    </row>
    <row r="178" spans="1:14" ht="39.75" customHeight="1">
      <c r="A178" s="9"/>
      <c r="B178" s="10" t="s">
        <v>166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274</v>
      </c>
      <c r="C179" s="9" t="s">
        <v>186</v>
      </c>
      <c r="D179" s="9" t="s">
        <v>180</v>
      </c>
      <c r="E179" s="9" t="s">
        <v>162</v>
      </c>
      <c r="F179" s="11">
        <f>SUM(G179,H179)</f>
        <v>4000000</v>
      </c>
      <c r="G179" s="11">
        <v>3000000</v>
      </c>
      <c r="H179" s="11">
        <v>1000000</v>
      </c>
      <c r="I179" s="11">
        <f>SUM(J179,K179)</f>
        <v>3200000</v>
      </c>
      <c r="J179" s="11">
        <v>3200000</v>
      </c>
      <c r="K179" s="11">
        <v>0</v>
      </c>
      <c r="L179" s="11">
        <f>SUM(M179,N179)</f>
        <v>2707500</v>
      </c>
      <c r="M179" s="11">
        <v>2707500</v>
      </c>
      <c r="N179" s="11">
        <v>0</v>
      </c>
    </row>
    <row r="180" spans="1:14" ht="39.75" customHeight="1">
      <c r="A180" s="9">
        <v>2650</v>
      </c>
      <c r="B180" s="10" t="s">
        <v>275</v>
      </c>
      <c r="C180" s="9" t="s">
        <v>186</v>
      </c>
      <c r="D180" s="9" t="s">
        <v>183</v>
      </c>
      <c r="E180" s="9" t="s">
        <v>163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275</v>
      </c>
      <c r="C182" s="9" t="s">
        <v>186</v>
      </c>
      <c r="D182" s="9" t="s">
        <v>183</v>
      </c>
      <c r="E182" s="9" t="s">
        <v>162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276</v>
      </c>
      <c r="C183" s="9" t="s">
        <v>186</v>
      </c>
      <c r="D183" s="9" t="s">
        <v>186</v>
      </c>
      <c r="E183" s="9" t="s">
        <v>163</v>
      </c>
      <c r="F183" s="11">
        <f aca="true" t="shared" si="55" ref="F183:N183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customHeight="1">
      <c r="A184" s="9"/>
      <c r="B184" s="10" t="s">
        <v>166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276</v>
      </c>
      <c r="C185" s="9" t="s">
        <v>186</v>
      </c>
      <c r="D185" s="9" t="s">
        <v>186</v>
      </c>
      <c r="E185" s="9" t="s">
        <v>162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customHeight="1">
      <c r="A186" s="9">
        <v>2700</v>
      </c>
      <c r="B186" s="10" t="s">
        <v>277</v>
      </c>
      <c r="C186" s="9" t="s">
        <v>189</v>
      </c>
      <c r="D186" s="9" t="s">
        <v>163</v>
      </c>
      <c r="E186" s="9" t="s">
        <v>163</v>
      </c>
      <c r="F186" s="11">
        <f aca="true" t="shared" si="56" ref="F186:N186">SUM(F188,F193,F199,F205,F208,F211)</f>
        <v>2000000</v>
      </c>
      <c r="G186" s="11">
        <f t="shared" si="56"/>
        <v>1000000</v>
      </c>
      <c r="H186" s="11">
        <f t="shared" si="56"/>
        <v>1000000</v>
      </c>
      <c r="I186" s="11">
        <f t="shared" si="56"/>
        <v>800000</v>
      </c>
      <c r="J186" s="11">
        <f t="shared" si="56"/>
        <v>800000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278</v>
      </c>
      <c r="C188" s="9" t="s">
        <v>189</v>
      </c>
      <c r="D188" s="9" t="s">
        <v>162</v>
      </c>
      <c r="E188" s="9" t="s">
        <v>163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279</v>
      </c>
      <c r="C190" s="9" t="s">
        <v>189</v>
      </c>
      <c r="D190" s="9" t="s">
        <v>162</v>
      </c>
      <c r="E190" s="9" t="s">
        <v>162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280</v>
      </c>
      <c r="C191" s="9" t="s">
        <v>189</v>
      </c>
      <c r="D191" s="9" t="s">
        <v>162</v>
      </c>
      <c r="E191" s="9" t="s">
        <v>169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281</v>
      </c>
      <c r="C192" s="9" t="s">
        <v>189</v>
      </c>
      <c r="D192" s="9" t="s">
        <v>162</v>
      </c>
      <c r="E192" s="9" t="s">
        <v>171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282</v>
      </c>
      <c r="C193" s="9" t="s">
        <v>189</v>
      </c>
      <c r="D193" s="9" t="s">
        <v>169</v>
      </c>
      <c r="E193" s="9" t="s">
        <v>163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283</v>
      </c>
      <c r="C195" s="9" t="s">
        <v>189</v>
      </c>
      <c r="D195" s="9" t="s">
        <v>169</v>
      </c>
      <c r="E195" s="9" t="s">
        <v>162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284</v>
      </c>
      <c r="C196" s="9" t="s">
        <v>189</v>
      </c>
      <c r="D196" s="9" t="s">
        <v>169</v>
      </c>
      <c r="E196" s="9" t="s">
        <v>169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285</v>
      </c>
      <c r="C197" s="9" t="s">
        <v>189</v>
      </c>
      <c r="D197" s="9" t="s">
        <v>169</v>
      </c>
      <c r="E197" s="9" t="s">
        <v>171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286</v>
      </c>
      <c r="C198" s="9" t="s">
        <v>189</v>
      </c>
      <c r="D198" s="9" t="s">
        <v>169</v>
      </c>
      <c r="E198" s="9" t="s">
        <v>180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287</v>
      </c>
      <c r="C199" s="9" t="s">
        <v>189</v>
      </c>
      <c r="D199" s="9" t="s">
        <v>171</v>
      </c>
      <c r="E199" s="9" t="s">
        <v>163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288</v>
      </c>
      <c r="C201" s="9" t="s">
        <v>189</v>
      </c>
      <c r="D201" s="9" t="s">
        <v>171</v>
      </c>
      <c r="E201" s="9" t="s">
        <v>162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289</v>
      </c>
      <c r="C202" s="9" t="s">
        <v>189</v>
      </c>
      <c r="D202" s="9" t="s">
        <v>171</v>
      </c>
      <c r="E202" s="9" t="s">
        <v>169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290</v>
      </c>
      <c r="C203" s="9" t="s">
        <v>189</v>
      </c>
      <c r="D203" s="9" t="s">
        <v>171</v>
      </c>
      <c r="E203" s="9" t="s">
        <v>171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291</v>
      </c>
      <c r="C204" s="9" t="s">
        <v>189</v>
      </c>
      <c r="D204" s="9" t="s">
        <v>171</v>
      </c>
      <c r="E204" s="9" t="s">
        <v>180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292</v>
      </c>
      <c r="C205" s="9" t="s">
        <v>189</v>
      </c>
      <c r="D205" s="9" t="s">
        <v>180</v>
      </c>
      <c r="E205" s="9" t="s">
        <v>163</v>
      </c>
      <c r="F205" s="11">
        <f aca="true" t="shared" si="60" ref="F205:N205">SUM(F207)</f>
        <v>2000000</v>
      </c>
      <c r="G205" s="11">
        <f t="shared" si="60"/>
        <v>1000000</v>
      </c>
      <c r="H205" s="11">
        <f t="shared" si="60"/>
        <v>1000000</v>
      </c>
      <c r="I205" s="11">
        <f t="shared" si="60"/>
        <v>800000</v>
      </c>
      <c r="J205" s="11">
        <f t="shared" si="60"/>
        <v>800000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292</v>
      </c>
      <c r="C207" s="9" t="s">
        <v>189</v>
      </c>
      <c r="D207" s="9" t="s">
        <v>180</v>
      </c>
      <c r="E207" s="9" t="s">
        <v>162</v>
      </c>
      <c r="F207" s="11">
        <f>SUM(G207,H207)</f>
        <v>2000000</v>
      </c>
      <c r="G207" s="11">
        <v>1000000</v>
      </c>
      <c r="H207" s="11">
        <v>1000000</v>
      </c>
      <c r="I207" s="11">
        <f>SUM(J207,K207)</f>
        <v>800000</v>
      </c>
      <c r="J207" s="11">
        <v>800000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293</v>
      </c>
      <c r="C208" s="9" t="s">
        <v>189</v>
      </c>
      <c r="D208" s="9" t="s">
        <v>183</v>
      </c>
      <c r="E208" s="9" t="s">
        <v>163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293</v>
      </c>
      <c r="C210" s="9" t="s">
        <v>189</v>
      </c>
      <c r="D210" s="9" t="s">
        <v>183</v>
      </c>
      <c r="E210" s="9" t="s">
        <v>162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294</v>
      </c>
      <c r="C211" s="9" t="s">
        <v>189</v>
      </c>
      <c r="D211" s="9" t="s">
        <v>186</v>
      </c>
      <c r="E211" s="9" t="s">
        <v>163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295</v>
      </c>
      <c r="C213" s="9" t="s">
        <v>189</v>
      </c>
      <c r="D213" s="9" t="s">
        <v>186</v>
      </c>
      <c r="E213" s="9" t="s">
        <v>162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294</v>
      </c>
      <c r="C214" s="9" t="s">
        <v>189</v>
      </c>
      <c r="D214" s="9" t="s">
        <v>186</v>
      </c>
      <c r="E214" s="9" t="s">
        <v>169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296</v>
      </c>
      <c r="C215" s="9" t="s">
        <v>191</v>
      </c>
      <c r="D215" s="9" t="s">
        <v>163</v>
      </c>
      <c r="E215" s="9" t="s">
        <v>163</v>
      </c>
      <c r="F215" s="11">
        <f aca="true" t="shared" si="63" ref="F215:N215">SUM(F217,F220,F229,F234,F239,F242)</f>
        <v>6350000</v>
      </c>
      <c r="G215" s="11">
        <f t="shared" si="63"/>
        <v>4850000</v>
      </c>
      <c r="H215" s="11">
        <f t="shared" si="63"/>
        <v>1500000</v>
      </c>
      <c r="I215" s="11">
        <f t="shared" si="63"/>
        <v>4695000</v>
      </c>
      <c r="J215" s="11">
        <f t="shared" si="63"/>
        <v>3195000</v>
      </c>
      <c r="K215" s="11">
        <f t="shared" si="63"/>
        <v>1500000</v>
      </c>
      <c r="L215" s="11">
        <f t="shared" si="63"/>
        <v>2735600</v>
      </c>
      <c r="M215" s="11">
        <f t="shared" si="63"/>
        <v>1995600</v>
      </c>
      <c r="N215" s="11">
        <f t="shared" si="63"/>
        <v>740000</v>
      </c>
    </row>
    <row r="216" spans="1:14" ht="39.75" customHeight="1">
      <c r="A216" s="9"/>
      <c r="B216" s="10" t="s">
        <v>166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297</v>
      </c>
      <c r="C217" s="9" t="s">
        <v>191</v>
      </c>
      <c r="D217" s="9" t="s">
        <v>162</v>
      </c>
      <c r="E217" s="9" t="s">
        <v>163</v>
      </c>
      <c r="F217" s="11">
        <f aca="true" t="shared" si="64" ref="F217:N217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100000</v>
      </c>
      <c r="J217" s="11">
        <f t="shared" si="64"/>
        <v>100000</v>
      </c>
      <c r="K217" s="11">
        <f t="shared" si="64"/>
        <v>0</v>
      </c>
      <c r="L217" s="11">
        <f t="shared" si="64"/>
        <v>90100</v>
      </c>
      <c r="M217" s="11">
        <f t="shared" si="64"/>
        <v>90100</v>
      </c>
      <c r="N217" s="11">
        <f t="shared" si="64"/>
        <v>0</v>
      </c>
    </row>
    <row r="218" spans="1:14" ht="39.75" customHeight="1">
      <c r="A218" s="9"/>
      <c r="B218" s="10" t="s">
        <v>166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297</v>
      </c>
      <c r="C219" s="9" t="s">
        <v>191</v>
      </c>
      <c r="D219" s="9" t="s">
        <v>162</v>
      </c>
      <c r="E219" s="9" t="s">
        <v>162</v>
      </c>
      <c r="F219" s="11">
        <f>SUM(G219,H219)</f>
        <v>0</v>
      </c>
      <c r="G219" s="11">
        <v>0</v>
      </c>
      <c r="H219" s="11">
        <v>0</v>
      </c>
      <c r="I219" s="11">
        <f>SUM(J219,K219)</f>
        <v>100000</v>
      </c>
      <c r="J219" s="11">
        <v>100000</v>
      </c>
      <c r="K219" s="11">
        <v>0</v>
      </c>
      <c r="L219" s="11">
        <f>SUM(M219,N219)</f>
        <v>90100</v>
      </c>
      <c r="M219" s="11">
        <v>90100</v>
      </c>
      <c r="N219" s="11">
        <v>0</v>
      </c>
    </row>
    <row r="220" spans="1:14" ht="39.75" customHeight="1">
      <c r="A220" s="9">
        <v>2820</v>
      </c>
      <c r="B220" s="10" t="s">
        <v>298</v>
      </c>
      <c r="C220" s="9" t="s">
        <v>191</v>
      </c>
      <c r="D220" s="9" t="s">
        <v>169</v>
      </c>
      <c r="E220" s="9" t="s">
        <v>163</v>
      </c>
      <c r="F220" s="11">
        <f aca="true" t="shared" si="65" ref="F220:N220">SUM(F222:F228)</f>
        <v>4850000</v>
      </c>
      <c r="G220" s="11">
        <f t="shared" si="65"/>
        <v>4350000</v>
      </c>
      <c r="H220" s="11">
        <f t="shared" si="65"/>
        <v>500000</v>
      </c>
      <c r="I220" s="11">
        <f t="shared" si="65"/>
        <v>3295000</v>
      </c>
      <c r="J220" s="11">
        <f t="shared" si="65"/>
        <v>2795000</v>
      </c>
      <c r="K220" s="11">
        <f t="shared" si="65"/>
        <v>500000</v>
      </c>
      <c r="L220" s="11">
        <f t="shared" si="65"/>
        <v>1786500</v>
      </c>
      <c r="M220" s="11">
        <f t="shared" si="65"/>
        <v>1646500</v>
      </c>
      <c r="N220" s="11">
        <f t="shared" si="65"/>
        <v>140000</v>
      </c>
    </row>
    <row r="221" spans="1:14" ht="39.75" customHeight="1">
      <c r="A221" s="9"/>
      <c r="B221" s="10" t="s">
        <v>166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299</v>
      </c>
      <c r="C222" s="9" t="s">
        <v>191</v>
      </c>
      <c r="D222" s="9" t="s">
        <v>169</v>
      </c>
      <c r="E222" s="9" t="s">
        <v>162</v>
      </c>
      <c r="F222" s="11">
        <f aca="true" t="shared" si="66" ref="F222:F228">SUM(G222,H222)</f>
        <v>0</v>
      </c>
      <c r="G222" s="11">
        <v>0</v>
      </c>
      <c r="H222" s="11">
        <v>0</v>
      </c>
      <c r="I222" s="11">
        <f aca="true" t="shared" si="67" ref="I222:I228">SUM(J222,K222)</f>
        <v>0</v>
      </c>
      <c r="J222" s="11">
        <v>0</v>
      </c>
      <c r="K222" s="11">
        <v>0</v>
      </c>
      <c r="L222" s="11">
        <f aca="true" t="shared" si="68" ref="L222:L228">SUM(M222,N222)</f>
        <v>0</v>
      </c>
      <c r="M222" s="11">
        <v>0</v>
      </c>
      <c r="N222" s="11">
        <v>0</v>
      </c>
    </row>
    <row r="223" spans="1:14" ht="39.75" customHeight="1">
      <c r="A223" s="9">
        <v>2822</v>
      </c>
      <c r="B223" s="10" t="s">
        <v>300</v>
      </c>
      <c r="C223" s="9" t="s">
        <v>191</v>
      </c>
      <c r="D223" s="9" t="s">
        <v>169</v>
      </c>
      <c r="E223" s="9" t="s">
        <v>169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301</v>
      </c>
      <c r="C224" s="9" t="s">
        <v>191</v>
      </c>
      <c r="D224" s="9" t="s">
        <v>169</v>
      </c>
      <c r="E224" s="9" t="s">
        <v>171</v>
      </c>
      <c r="F224" s="11">
        <f t="shared" si="66"/>
        <v>1000000</v>
      </c>
      <c r="G224" s="11">
        <v>500000</v>
      </c>
      <c r="H224" s="11">
        <v>500000</v>
      </c>
      <c r="I224" s="11">
        <f t="shared" si="67"/>
        <v>1000000</v>
      </c>
      <c r="J224" s="11">
        <v>500000</v>
      </c>
      <c r="K224" s="11">
        <v>500000</v>
      </c>
      <c r="L224" s="11">
        <f t="shared" si="68"/>
        <v>140000</v>
      </c>
      <c r="M224" s="11">
        <v>0</v>
      </c>
      <c r="N224" s="11">
        <v>140000</v>
      </c>
    </row>
    <row r="225" spans="1:14" ht="39.75" customHeight="1">
      <c r="A225" s="9">
        <v>2824</v>
      </c>
      <c r="B225" s="10" t="s">
        <v>302</v>
      </c>
      <c r="C225" s="9" t="s">
        <v>191</v>
      </c>
      <c r="D225" s="9" t="s">
        <v>169</v>
      </c>
      <c r="E225" s="9" t="s">
        <v>180</v>
      </c>
      <c r="F225" s="11">
        <f t="shared" si="66"/>
        <v>3850000</v>
      </c>
      <c r="G225" s="11">
        <v>3850000</v>
      </c>
      <c r="H225" s="11">
        <v>0</v>
      </c>
      <c r="I225" s="11">
        <f t="shared" si="67"/>
        <v>2295000</v>
      </c>
      <c r="J225" s="11">
        <v>2295000</v>
      </c>
      <c r="K225" s="11">
        <v>0</v>
      </c>
      <c r="L225" s="11">
        <f t="shared" si="68"/>
        <v>1646500</v>
      </c>
      <c r="M225" s="11">
        <v>1646500</v>
      </c>
      <c r="N225" s="11">
        <v>0</v>
      </c>
    </row>
    <row r="226" spans="1:14" ht="39.75" customHeight="1">
      <c r="A226" s="9">
        <v>2825</v>
      </c>
      <c r="B226" s="10" t="s">
        <v>303</v>
      </c>
      <c r="C226" s="9" t="s">
        <v>191</v>
      </c>
      <c r="D226" s="9" t="s">
        <v>169</v>
      </c>
      <c r="E226" s="9" t="s">
        <v>183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304</v>
      </c>
      <c r="C227" s="9" t="s">
        <v>191</v>
      </c>
      <c r="D227" s="9" t="s">
        <v>169</v>
      </c>
      <c r="E227" s="9" t="s">
        <v>186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305</v>
      </c>
      <c r="C228" s="9" t="s">
        <v>191</v>
      </c>
      <c r="D228" s="9" t="s">
        <v>169</v>
      </c>
      <c r="E228" s="9" t="s">
        <v>189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306</v>
      </c>
      <c r="C229" s="9" t="s">
        <v>191</v>
      </c>
      <c r="D229" s="9" t="s">
        <v>171</v>
      </c>
      <c r="E229" s="9" t="s">
        <v>163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307</v>
      </c>
      <c r="C231" s="9" t="s">
        <v>191</v>
      </c>
      <c r="D231" s="9" t="s">
        <v>171</v>
      </c>
      <c r="E231" s="9" t="s">
        <v>162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308</v>
      </c>
      <c r="C232" s="9" t="s">
        <v>191</v>
      </c>
      <c r="D232" s="9" t="s">
        <v>171</v>
      </c>
      <c r="E232" s="9" t="s">
        <v>169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309</v>
      </c>
      <c r="C233" s="9" t="s">
        <v>191</v>
      </c>
      <c r="D233" s="9" t="s">
        <v>171</v>
      </c>
      <c r="E233" s="9" t="s">
        <v>171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310</v>
      </c>
      <c r="C234" s="9" t="s">
        <v>191</v>
      </c>
      <c r="D234" s="9" t="s">
        <v>180</v>
      </c>
      <c r="E234" s="9" t="s">
        <v>163</v>
      </c>
      <c r="F234" s="11">
        <f aca="true" t="shared" si="70" ref="F234:N234">SUM(F236:F238)</f>
        <v>1500000</v>
      </c>
      <c r="G234" s="11">
        <f t="shared" si="70"/>
        <v>500000</v>
      </c>
      <c r="H234" s="11">
        <f t="shared" si="70"/>
        <v>1000000</v>
      </c>
      <c r="I234" s="11">
        <f t="shared" si="70"/>
        <v>1300000</v>
      </c>
      <c r="J234" s="11">
        <f t="shared" si="70"/>
        <v>300000</v>
      </c>
      <c r="K234" s="11">
        <f t="shared" si="70"/>
        <v>1000000</v>
      </c>
      <c r="L234" s="11">
        <f t="shared" si="70"/>
        <v>859000</v>
      </c>
      <c r="M234" s="11">
        <f t="shared" si="70"/>
        <v>259000</v>
      </c>
      <c r="N234" s="11">
        <f t="shared" si="70"/>
        <v>600000</v>
      </c>
    </row>
    <row r="235" spans="1:14" ht="39.75" customHeight="1">
      <c r="A235" s="9"/>
      <c r="B235" s="10" t="s">
        <v>166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311</v>
      </c>
      <c r="C236" s="9" t="s">
        <v>191</v>
      </c>
      <c r="D236" s="9" t="s">
        <v>180</v>
      </c>
      <c r="E236" s="9" t="s">
        <v>162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312</v>
      </c>
      <c r="C237" s="9" t="s">
        <v>191</v>
      </c>
      <c r="D237" s="9" t="s">
        <v>180</v>
      </c>
      <c r="E237" s="9" t="s">
        <v>169</v>
      </c>
      <c r="F237" s="11">
        <f>SUM(G237,H237)</f>
        <v>1500000</v>
      </c>
      <c r="G237" s="11">
        <v>500000</v>
      </c>
      <c r="H237" s="11">
        <v>1000000</v>
      </c>
      <c r="I237" s="11">
        <f>SUM(J237,K237)</f>
        <v>1300000</v>
      </c>
      <c r="J237" s="11">
        <v>300000</v>
      </c>
      <c r="K237" s="11">
        <v>1000000</v>
      </c>
      <c r="L237" s="11">
        <f>SUM(M237,N237)</f>
        <v>859000</v>
      </c>
      <c r="M237" s="11">
        <v>259000</v>
      </c>
      <c r="N237" s="11">
        <v>600000</v>
      </c>
    </row>
    <row r="238" spans="1:14" ht="39.75" customHeight="1">
      <c r="A238" s="9">
        <v>2843</v>
      </c>
      <c r="B238" s="10" t="s">
        <v>310</v>
      </c>
      <c r="C238" s="9" t="s">
        <v>191</v>
      </c>
      <c r="D238" s="9" t="s">
        <v>180</v>
      </c>
      <c r="E238" s="9" t="s">
        <v>171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313</v>
      </c>
      <c r="C239" s="9" t="s">
        <v>191</v>
      </c>
      <c r="D239" s="9" t="s">
        <v>183</v>
      </c>
      <c r="E239" s="9" t="s">
        <v>163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313</v>
      </c>
      <c r="C241" s="9" t="s">
        <v>191</v>
      </c>
      <c r="D241" s="9" t="s">
        <v>183</v>
      </c>
      <c r="E241" s="9" t="s">
        <v>162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314</v>
      </c>
      <c r="C242" s="9" t="s">
        <v>191</v>
      </c>
      <c r="D242" s="9" t="s">
        <v>186</v>
      </c>
      <c r="E242" s="9" t="s">
        <v>163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314</v>
      </c>
      <c r="C244" s="9" t="s">
        <v>191</v>
      </c>
      <c r="D244" s="9" t="s">
        <v>186</v>
      </c>
      <c r="E244" s="9" t="s">
        <v>162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315</v>
      </c>
      <c r="C245" s="9" t="s">
        <v>261</v>
      </c>
      <c r="D245" s="9" t="s">
        <v>163</v>
      </c>
      <c r="E245" s="9" t="s">
        <v>163</v>
      </c>
      <c r="F245" s="11">
        <f aca="true" t="shared" si="73" ref="F245:N245">SUM(F247,F251,F255,F259,F263,F267,F270,F273)</f>
        <v>8200000</v>
      </c>
      <c r="G245" s="11">
        <f t="shared" si="73"/>
        <v>8200000</v>
      </c>
      <c r="H245" s="11">
        <f t="shared" si="73"/>
        <v>0</v>
      </c>
      <c r="I245" s="11">
        <f t="shared" si="73"/>
        <v>8498000</v>
      </c>
      <c r="J245" s="11">
        <f t="shared" si="73"/>
        <v>8498000</v>
      </c>
      <c r="K245" s="11">
        <f t="shared" si="73"/>
        <v>0</v>
      </c>
      <c r="L245" s="11">
        <f t="shared" si="73"/>
        <v>7827492</v>
      </c>
      <c r="M245" s="11">
        <f t="shared" si="73"/>
        <v>7827492</v>
      </c>
      <c r="N245" s="11">
        <f t="shared" si="73"/>
        <v>0</v>
      </c>
    </row>
    <row r="246" spans="1:14" ht="39.75" customHeight="1">
      <c r="A246" s="9"/>
      <c r="B246" s="10" t="s">
        <v>166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316</v>
      </c>
      <c r="C247" s="9" t="s">
        <v>261</v>
      </c>
      <c r="D247" s="9" t="s">
        <v>162</v>
      </c>
      <c r="E247" s="9" t="s">
        <v>163</v>
      </c>
      <c r="F247" s="11">
        <f aca="true" t="shared" si="74" ref="F247:N247">SUM(F249:F250)</f>
        <v>6200000</v>
      </c>
      <c r="G247" s="11">
        <f t="shared" si="74"/>
        <v>6200000</v>
      </c>
      <c r="H247" s="11">
        <f t="shared" si="74"/>
        <v>0</v>
      </c>
      <c r="I247" s="11">
        <f t="shared" si="74"/>
        <v>6360000</v>
      </c>
      <c r="J247" s="11">
        <f t="shared" si="74"/>
        <v>6360000</v>
      </c>
      <c r="K247" s="11">
        <f t="shared" si="74"/>
        <v>0</v>
      </c>
      <c r="L247" s="11">
        <f t="shared" si="74"/>
        <v>5727492</v>
      </c>
      <c r="M247" s="11">
        <f t="shared" si="74"/>
        <v>5727492</v>
      </c>
      <c r="N247" s="11">
        <f t="shared" si="74"/>
        <v>0</v>
      </c>
    </row>
    <row r="248" spans="1:14" ht="39.75" customHeight="1">
      <c r="A248" s="9"/>
      <c r="B248" s="10" t="s">
        <v>166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317</v>
      </c>
      <c r="C249" s="9" t="s">
        <v>261</v>
      </c>
      <c r="D249" s="9" t="s">
        <v>162</v>
      </c>
      <c r="E249" s="9" t="s">
        <v>162</v>
      </c>
      <c r="F249" s="11">
        <f>SUM(G249,H249)</f>
        <v>6200000</v>
      </c>
      <c r="G249" s="11">
        <v>6200000</v>
      </c>
      <c r="H249" s="11">
        <v>0</v>
      </c>
      <c r="I249" s="11">
        <f>SUM(J249,K249)</f>
        <v>6360000</v>
      </c>
      <c r="J249" s="11">
        <v>6360000</v>
      </c>
      <c r="K249" s="11">
        <v>0</v>
      </c>
      <c r="L249" s="11">
        <f>SUM(M249,N249)</f>
        <v>5727492</v>
      </c>
      <c r="M249" s="11">
        <v>5727492</v>
      </c>
      <c r="N249" s="11">
        <v>0</v>
      </c>
    </row>
    <row r="250" spans="1:14" ht="39.75" customHeight="1">
      <c r="A250" s="9">
        <v>2912</v>
      </c>
      <c r="B250" s="10" t="s">
        <v>318</v>
      </c>
      <c r="C250" s="9" t="s">
        <v>261</v>
      </c>
      <c r="D250" s="9" t="s">
        <v>162</v>
      </c>
      <c r="E250" s="9" t="s">
        <v>169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319</v>
      </c>
      <c r="C251" s="9" t="s">
        <v>261</v>
      </c>
      <c r="D251" s="9" t="s">
        <v>169</v>
      </c>
      <c r="E251" s="9" t="s">
        <v>163</v>
      </c>
      <c r="F251" s="11">
        <f aca="true" t="shared" si="75" ref="F251:N251">SUM(F253:F254)</f>
        <v>2000000</v>
      </c>
      <c r="G251" s="11">
        <f t="shared" si="75"/>
        <v>2000000</v>
      </c>
      <c r="H251" s="11">
        <f t="shared" si="75"/>
        <v>0</v>
      </c>
      <c r="I251" s="11">
        <f t="shared" si="75"/>
        <v>2138000</v>
      </c>
      <c r="J251" s="11">
        <f t="shared" si="75"/>
        <v>2138000</v>
      </c>
      <c r="K251" s="11">
        <f t="shared" si="75"/>
        <v>0</v>
      </c>
      <c r="L251" s="11">
        <f t="shared" si="75"/>
        <v>2100000</v>
      </c>
      <c r="M251" s="11">
        <f t="shared" si="75"/>
        <v>2100000</v>
      </c>
      <c r="N251" s="11">
        <f t="shared" si="75"/>
        <v>0</v>
      </c>
    </row>
    <row r="252" spans="1:14" ht="39.75" customHeight="1">
      <c r="A252" s="9"/>
      <c r="B252" s="10" t="s">
        <v>166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320</v>
      </c>
      <c r="C253" s="9" t="s">
        <v>261</v>
      </c>
      <c r="D253" s="9" t="s">
        <v>169</v>
      </c>
      <c r="E253" s="9" t="s">
        <v>162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321</v>
      </c>
      <c r="C254" s="9" t="s">
        <v>261</v>
      </c>
      <c r="D254" s="9" t="s">
        <v>169</v>
      </c>
      <c r="E254" s="9" t="s">
        <v>169</v>
      </c>
      <c r="F254" s="11">
        <f>SUM(G254,H254)</f>
        <v>2000000</v>
      </c>
      <c r="G254" s="11">
        <v>2000000</v>
      </c>
      <c r="H254" s="11">
        <v>0</v>
      </c>
      <c r="I254" s="11">
        <f>SUM(J254,K254)</f>
        <v>2138000</v>
      </c>
      <c r="J254" s="11">
        <v>2138000</v>
      </c>
      <c r="K254" s="11">
        <v>0</v>
      </c>
      <c r="L254" s="11">
        <f>SUM(M254,N254)</f>
        <v>2100000</v>
      </c>
      <c r="M254" s="11">
        <v>2100000</v>
      </c>
      <c r="N254" s="11">
        <v>0</v>
      </c>
    </row>
    <row r="255" spans="1:14" ht="39.75" customHeight="1">
      <c r="A255" s="9">
        <v>2930</v>
      </c>
      <c r="B255" s="10" t="s">
        <v>322</v>
      </c>
      <c r="C255" s="9" t="s">
        <v>261</v>
      </c>
      <c r="D255" s="9" t="s">
        <v>171</v>
      </c>
      <c r="E255" s="9" t="s">
        <v>163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323</v>
      </c>
      <c r="C257" s="9" t="s">
        <v>261</v>
      </c>
      <c r="D257" s="9" t="s">
        <v>171</v>
      </c>
      <c r="E257" s="9" t="s">
        <v>162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324</v>
      </c>
      <c r="C258" s="9" t="s">
        <v>261</v>
      </c>
      <c r="D258" s="9" t="s">
        <v>171</v>
      </c>
      <c r="E258" s="9" t="s">
        <v>169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325</v>
      </c>
      <c r="C259" s="9" t="s">
        <v>261</v>
      </c>
      <c r="D259" s="9" t="s">
        <v>180</v>
      </c>
      <c r="E259" s="9" t="s">
        <v>163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326</v>
      </c>
      <c r="C261" s="9" t="s">
        <v>261</v>
      </c>
      <c r="D261" s="9" t="s">
        <v>180</v>
      </c>
      <c r="E261" s="9" t="s">
        <v>162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327</v>
      </c>
      <c r="C262" s="9" t="s">
        <v>261</v>
      </c>
      <c r="D262" s="9" t="s">
        <v>180</v>
      </c>
      <c r="E262" s="9" t="s">
        <v>169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328</v>
      </c>
      <c r="C263" s="9" t="s">
        <v>261</v>
      </c>
      <c r="D263" s="9" t="s">
        <v>183</v>
      </c>
      <c r="E263" s="9" t="s">
        <v>163</v>
      </c>
      <c r="F263" s="11">
        <f aca="true" t="shared" si="78" ref="F263:N263">SUM(F265:F266)</f>
        <v>0</v>
      </c>
      <c r="G263" s="11">
        <f t="shared" si="78"/>
        <v>0</v>
      </c>
      <c r="H263" s="11">
        <f t="shared" si="78"/>
        <v>0</v>
      </c>
      <c r="I263" s="11">
        <f t="shared" si="78"/>
        <v>0</v>
      </c>
      <c r="J263" s="11">
        <f t="shared" si="78"/>
        <v>0</v>
      </c>
      <c r="K263" s="11">
        <f t="shared" si="78"/>
        <v>0</v>
      </c>
      <c r="L263" s="11">
        <f t="shared" si="78"/>
        <v>0</v>
      </c>
      <c r="M263" s="11">
        <f t="shared" si="78"/>
        <v>0</v>
      </c>
      <c r="N263" s="11">
        <f t="shared" si="78"/>
        <v>0</v>
      </c>
    </row>
    <row r="264" spans="1:14" ht="39.75" customHeight="1">
      <c r="A264" s="9"/>
      <c r="B264" s="10" t="s">
        <v>166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329</v>
      </c>
      <c r="C265" s="9" t="s">
        <v>261</v>
      </c>
      <c r="D265" s="9" t="s">
        <v>183</v>
      </c>
      <c r="E265" s="9" t="s">
        <v>162</v>
      </c>
      <c r="F265" s="11">
        <f>SUM(G265,H265)</f>
        <v>0</v>
      </c>
      <c r="G265" s="11">
        <v>0</v>
      </c>
      <c r="H265" s="11">
        <v>0</v>
      </c>
      <c r="I265" s="11">
        <f>SUM(J265,K265)</f>
        <v>0</v>
      </c>
      <c r="J265" s="11">
        <v>0</v>
      </c>
      <c r="K265" s="11">
        <v>0</v>
      </c>
      <c r="L265" s="11">
        <f>SUM(M265,N265)</f>
        <v>0</v>
      </c>
      <c r="M265" s="11">
        <v>0</v>
      </c>
      <c r="N265" s="11">
        <v>0</v>
      </c>
    </row>
    <row r="266" spans="1:14" ht="39.75" customHeight="1">
      <c r="A266" s="9">
        <v>2952</v>
      </c>
      <c r="B266" s="10" t="s">
        <v>330</v>
      </c>
      <c r="C266" s="9" t="s">
        <v>261</v>
      </c>
      <c r="D266" s="9" t="s">
        <v>183</v>
      </c>
      <c r="E266" s="9" t="s">
        <v>169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331</v>
      </c>
      <c r="C267" s="9" t="s">
        <v>261</v>
      </c>
      <c r="D267" s="9" t="s">
        <v>186</v>
      </c>
      <c r="E267" s="9" t="s">
        <v>163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331</v>
      </c>
      <c r="C269" s="9" t="s">
        <v>261</v>
      </c>
      <c r="D269" s="9" t="s">
        <v>186</v>
      </c>
      <c r="E269" s="9" t="s">
        <v>162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332</v>
      </c>
      <c r="C270" s="9" t="s">
        <v>261</v>
      </c>
      <c r="D270" s="9" t="s">
        <v>189</v>
      </c>
      <c r="E270" s="9" t="s">
        <v>163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332</v>
      </c>
      <c r="C272" s="9" t="s">
        <v>261</v>
      </c>
      <c r="D272" s="9" t="s">
        <v>189</v>
      </c>
      <c r="E272" s="9" t="s">
        <v>162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333</v>
      </c>
      <c r="C273" s="9" t="s">
        <v>261</v>
      </c>
      <c r="D273" s="9" t="s">
        <v>191</v>
      </c>
      <c r="E273" s="9" t="s">
        <v>163</v>
      </c>
      <c r="F273" s="11">
        <f aca="true" t="shared" si="81" ref="F273:N273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customHeight="1">
      <c r="A274" s="9"/>
      <c r="B274" s="10" t="s">
        <v>166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333</v>
      </c>
      <c r="C275" s="9" t="s">
        <v>261</v>
      </c>
      <c r="D275" s="9" t="s">
        <v>191</v>
      </c>
      <c r="E275" s="9" t="s">
        <v>162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>
      <c r="A276" s="9">
        <v>3000</v>
      </c>
      <c r="B276" s="10" t="s">
        <v>334</v>
      </c>
      <c r="C276" s="9" t="s">
        <v>335</v>
      </c>
      <c r="D276" s="9" t="s">
        <v>163</v>
      </c>
      <c r="E276" s="9" t="s">
        <v>163</v>
      </c>
      <c r="F276" s="11">
        <f aca="true" t="shared" si="82" ref="F276:L276">SUM(F278,F282,F285,F288,F291,F294,F297,F300,F304)</f>
        <v>4350000</v>
      </c>
      <c r="G276" s="11">
        <f t="shared" si="82"/>
        <v>4350000</v>
      </c>
      <c r="H276" s="11">
        <f t="shared" si="82"/>
        <v>0</v>
      </c>
      <c r="I276" s="11">
        <f t="shared" si="82"/>
        <v>4350000</v>
      </c>
      <c r="J276" s="11">
        <f t="shared" si="82"/>
        <v>4350000</v>
      </c>
      <c r="K276" s="11">
        <f t="shared" si="82"/>
        <v>0</v>
      </c>
      <c r="L276" s="11">
        <f t="shared" si="82"/>
        <v>3515000</v>
      </c>
      <c r="M276" s="11">
        <f>SUM(M278,M282,M285,M288,M291,M294,M297,M2300,M304)</f>
        <v>3515000</v>
      </c>
      <c r="N276" s="11">
        <f>SUM(N278,N282,N285,N288,N291,N294,N297,N300,N304)</f>
        <v>0</v>
      </c>
    </row>
    <row r="277" spans="1:14" ht="39.75" customHeight="1">
      <c r="A277" s="9"/>
      <c r="B277" s="10" t="s">
        <v>166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336</v>
      </c>
      <c r="C278" s="9" t="s">
        <v>335</v>
      </c>
      <c r="D278" s="9" t="s">
        <v>162</v>
      </c>
      <c r="E278" s="9" t="s">
        <v>163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337</v>
      </c>
      <c r="C280" s="9" t="s">
        <v>335</v>
      </c>
      <c r="D280" s="9" t="s">
        <v>162</v>
      </c>
      <c r="E280" s="9" t="s">
        <v>162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338</v>
      </c>
      <c r="C281" s="9" t="s">
        <v>335</v>
      </c>
      <c r="D281" s="9" t="s">
        <v>162</v>
      </c>
      <c r="E281" s="9" t="s">
        <v>169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339</v>
      </c>
      <c r="C282" s="9" t="s">
        <v>335</v>
      </c>
      <c r="D282" s="9" t="s">
        <v>169</v>
      </c>
      <c r="E282" s="9" t="s">
        <v>163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339</v>
      </c>
      <c r="C284" s="9" t="s">
        <v>335</v>
      </c>
      <c r="D284" s="9" t="s">
        <v>169</v>
      </c>
      <c r="E284" s="9" t="s">
        <v>162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340</v>
      </c>
      <c r="C285" s="9" t="s">
        <v>335</v>
      </c>
      <c r="D285" s="9" t="s">
        <v>171</v>
      </c>
      <c r="E285" s="9" t="s">
        <v>163</v>
      </c>
      <c r="F285" s="11">
        <f aca="true" t="shared" si="85" ref="F285:N285">SUM(F287)</f>
        <v>1750000</v>
      </c>
      <c r="G285" s="11">
        <f t="shared" si="85"/>
        <v>1750000</v>
      </c>
      <c r="H285" s="11">
        <f t="shared" si="85"/>
        <v>0</v>
      </c>
      <c r="I285" s="11">
        <f t="shared" si="85"/>
        <v>1950000</v>
      </c>
      <c r="J285" s="11">
        <f t="shared" si="85"/>
        <v>1950000</v>
      </c>
      <c r="K285" s="11">
        <f t="shared" si="85"/>
        <v>0</v>
      </c>
      <c r="L285" s="11">
        <f t="shared" si="85"/>
        <v>1300000</v>
      </c>
      <c r="M285" s="11">
        <f t="shared" si="85"/>
        <v>1300000</v>
      </c>
      <c r="N285" s="11">
        <f t="shared" si="85"/>
        <v>0</v>
      </c>
    </row>
    <row r="286" spans="1:14" ht="39.75" customHeight="1">
      <c r="A286" s="9"/>
      <c r="B286" s="10" t="s">
        <v>166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340</v>
      </c>
      <c r="C287" s="9" t="s">
        <v>335</v>
      </c>
      <c r="D287" s="9" t="s">
        <v>171</v>
      </c>
      <c r="E287" s="9" t="s">
        <v>162</v>
      </c>
      <c r="F287" s="11">
        <f>SUM(G287,H287)</f>
        <v>1750000</v>
      </c>
      <c r="G287" s="11">
        <v>1750000</v>
      </c>
      <c r="H287" s="11">
        <v>0</v>
      </c>
      <c r="I287" s="11">
        <f>SUM(J287,K287)</f>
        <v>1950000</v>
      </c>
      <c r="J287" s="11">
        <v>1950000</v>
      </c>
      <c r="K287" s="11">
        <v>0</v>
      </c>
      <c r="L287" s="11">
        <f>SUM(M287,N287)</f>
        <v>1300000</v>
      </c>
      <c r="M287" s="11">
        <v>1300000</v>
      </c>
      <c r="N287" s="11">
        <v>0</v>
      </c>
    </row>
    <row r="288" spans="1:14" ht="39.75" customHeight="1">
      <c r="A288" s="9">
        <v>3040</v>
      </c>
      <c r="B288" s="10" t="s">
        <v>341</v>
      </c>
      <c r="C288" s="9" t="s">
        <v>335</v>
      </c>
      <c r="D288" s="9" t="s">
        <v>180</v>
      </c>
      <c r="E288" s="9" t="s">
        <v>163</v>
      </c>
      <c r="F288" s="11">
        <f aca="true" t="shared" si="86" ref="F288:N288">SUM(F290)</f>
        <v>1900000</v>
      </c>
      <c r="G288" s="11">
        <f t="shared" si="86"/>
        <v>1900000</v>
      </c>
      <c r="H288" s="11">
        <f t="shared" si="86"/>
        <v>0</v>
      </c>
      <c r="I288" s="11">
        <f t="shared" si="86"/>
        <v>1800000</v>
      </c>
      <c r="J288" s="11">
        <f t="shared" si="86"/>
        <v>1800000</v>
      </c>
      <c r="K288" s="11">
        <f t="shared" si="86"/>
        <v>0</v>
      </c>
      <c r="L288" s="11">
        <f t="shared" si="86"/>
        <v>1670000</v>
      </c>
      <c r="M288" s="11">
        <f t="shared" si="86"/>
        <v>1670000</v>
      </c>
      <c r="N288" s="11">
        <f t="shared" si="86"/>
        <v>0</v>
      </c>
    </row>
    <row r="289" spans="1:14" ht="39.75" customHeight="1">
      <c r="A289" s="9"/>
      <c r="B289" s="10" t="s">
        <v>166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341</v>
      </c>
      <c r="C290" s="9" t="s">
        <v>335</v>
      </c>
      <c r="D290" s="9" t="s">
        <v>180</v>
      </c>
      <c r="E290" s="9" t="s">
        <v>162</v>
      </c>
      <c r="F290" s="11">
        <f>SUM(G290,H290)</f>
        <v>1900000</v>
      </c>
      <c r="G290" s="11">
        <v>1900000</v>
      </c>
      <c r="H290" s="11">
        <v>0</v>
      </c>
      <c r="I290" s="11">
        <f>SUM(J290,K290)</f>
        <v>1800000</v>
      </c>
      <c r="J290" s="11">
        <v>1800000</v>
      </c>
      <c r="K290" s="11">
        <v>0</v>
      </c>
      <c r="L290" s="11">
        <f>SUM(M290,N290)</f>
        <v>1670000</v>
      </c>
      <c r="M290" s="11">
        <v>1670000</v>
      </c>
      <c r="N290" s="11">
        <v>0</v>
      </c>
    </row>
    <row r="291" spans="1:14" ht="39.75" customHeight="1">
      <c r="A291" s="9">
        <v>3050</v>
      </c>
      <c r="B291" s="10" t="s">
        <v>342</v>
      </c>
      <c r="C291" s="9" t="s">
        <v>335</v>
      </c>
      <c r="D291" s="9" t="s">
        <v>183</v>
      </c>
      <c r="E291" s="9" t="s">
        <v>163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342</v>
      </c>
      <c r="C293" s="9" t="s">
        <v>335</v>
      </c>
      <c r="D293" s="9" t="s">
        <v>183</v>
      </c>
      <c r="E293" s="9" t="s">
        <v>162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343</v>
      </c>
      <c r="C294" s="9" t="s">
        <v>335</v>
      </c>
      <c r="D294" s="9" t="s">
        <v>186</v>
      </c>
      <c r="E294" s="9" t="s">
        <v>163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343</v>
      </c>
      <c r="C296" s="9" t="s">
        <v>335</v>
      </c>
      <c r="D296" s="9" t="s">
        <v>186</v>
      </c>
      <c r="E296" s="9" t="s">
        <v>162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344</v>
      </c>
      <c r="C297" s="9" t="s">
        <v>335</v>
      </c>
      <c r="D297" s="9" t="s">
        <v>189</v>
      </c>
      <c r="E297" s="9" t="s">
        <v>163</v>
      </c>
      <c r="F297" s="11">
        <f aca="true" t="shared" si="89" ref="F297:N297">SUM(F299)</f>
        <v>700000</v>
      </c>
      <c r="G297" s="11">
        <f t="shared" si="89"/>
        <v>700000</v>
      </c>
      <c r="H297" s="11">
        <f t="shared" si="89"/>
        <v>0</v>
      </c>
      <c r="I297" s="11">
        <f t="shared" si="89"/>
        <v>600000</v>
      </c>
      <c r="J297" s="11">
        <f t="shared" si="89"/>
        <v>600000</v>
      </c>
      <c r="K297" s="11">
        <f t="shared" si="89"/>
        <v>0</v>
      </c>
      <c r="L297" s="11">
        <f t="shared" si="89"/>
        <v>545000</v>
      </c>
      <c r="M297" s="11">
        <f t="shared" si="89"/>
        <v>545000</v>
      </c>
      <c r="N297" s="11">
        <f t="shared" si="89"/>
        <v>0</v>
      </c>
    </row>
    <row r="298" spans="1:14" ht="39.75" customHeight="1">
      <c r="A298" s="9"/>
      <c r="B298" s="10" t="s">
        <v>166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344</v>
      </c>
      <c r="C299" s="9" t="s">
        <v>335</v>
      </c>
      <c r="D299" s="9" t="s">
        <v>189</v>
      </c>
      <c r="E299" s="9" t="s">
        <v>162</v>
      </c>
      <c r="F299" s="11">
        <f>SUM(G299,H299)</f>
        <v>700000</v>
      </c>
      <c r="G299" s="11">
        <v>700000</v>
      </c>
      <c r="H299" s="11">
        <v>0</v>
      </c>
      <c r="I299" s="11">
        <f>SUM(J299,K299)</f>
        <v>600000</v>
      </c>
      <c r="J299" s="11">
        <v>600000</v>
      </c>
      <c r="K299" s="11">
        <v>0</v>
      </c>
      <c r="L299" s="11">
        <f>SUM(M299,N299)</f>
        <v>545000</v>
      </c>
      <c r="M299" s="11">
        <v>545000</v>
      </c>
      <c r="N299" s="11">
        <v>0</v>
      </c>
    </row>
    <row r="300" spans="1:14" ht="39.75" customHeight="1">
      <c r="A300" s="9">
        <v>3080</v>
      </c>
      <c r="B300" s="10" t="s">
        <v>345</v>
      </c>
      <c r="C300" s="9" t="s">
        <v>335</v>
      </c>
      <c r="D300" s="9" t="s">
        <v>191</v>
      </c>
      <c r="E300" s="9" t="s">
        <v>163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345</v>
      </c>
      <c r="C302" s="9" t="s">
        <v>335</v>
      </c>
      <c r="D302" s="9" t="s">
        <v>191</v>
      </c>
      <c r="E302" s="9" t="s">
        <v>162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346</v>
      </c>
      <c r="C304" s="9" t="s">
        <v>335</v>
      </c>
      <c r="D304" s="9" t="s">
        <v>261</v>
      </c>
      <c r="E304" s="9" t="s">
        <v>163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346</v>
      </c>
      <c r="C306" s="9" t="s">
        <v>335</v>
      </c>
      <c r="D306" s="9" t="s">
        <v>261</v>
      </c>
      <c r="E306" s="9" t="s">
        <v>162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347</v>
      </c>
      <c r="C307" s="9" t="s">
        <v>335</v>
      </c>
      <c r="D307" s="9" t="s">
        <v>261</v>
      </c>
      <c r="E307" s="9" t="s">
        <v>169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348</v>
      </c>
      <c r="C308" s="9" t="s">
        <v>349</v>
      </c>
      <c r="D308" s="9" t="s">
        <v>163</v>
      </c>
      <c r="E308" s="9" t="s">
        <v>163</v>
      </c>
      <c r="F308" s="11">
        <f aca="true" t="shared" si="92" ref="F308:N308">SUM(F310)</f>
        <v>7337000</v>
      </c>
      <c r="G308" s="11">
        <f t="shared" si="92"/>
        <v>28598000</v>
      </c>
      <c r="H308" s="11">
        <f t="shared" si="92"/>
        <v>0</v>
      </c>
      <c r="I308" s="11">
        <f t="shared" si="92"/>
        <v>985.8</v>
      </c>
      <c r="J308" s="11">
        <f t="shared" si="92"/>
        <v>28222875.8</v>
      </c>
      <c r="K308" s="11">
        <f t="shared" si="92"/>
        <v>0</v>
      </c>
      <c r="L308" s="11">
        <f t="shared" si="92"/>
        <v>0</v>
      </c>
      <c r="M308" s="11">
        <f t="shared" si="92"/>
        <v>28221890</v>
      </c>
      <c r="N308" s="11">
        <f t="shared" si="92"/>
        <v>0</v>
      </c>
    </row>
    <row r="309" spans="1:14" ht="39.75" customHeight="1">
      <c r="A309" s="9"/>
      <c r="B309" s="10" t="s">
        <v>166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350</v>
      </c>
      <c r="C310" s="9" t="s">
        <v>349</v>
      </c>
      <c r="D310" s="9" t="s">
        <v>162</v>
      </c>
      <c r="E310" s="9" t="s">
        <v>163</v>
      </c>
      <c r="F310" s="11">
        <f aca="true" t="shared" si="93" ref="F310:N310">SUM(F312)</f>
        <v>7337000</v>
      </c>
      <c r="G310" s="11">
        <f t="shared" si="93"/>
        <v>28598000</v>
      </c>
      <c r="H310" s="11">
        <f t="shared" si="93"/>
        <v>0</v>
      </c>
      <c r="I310" s="11">
        <f t="shared" si="93"/>
        <v>985.8</v>
      </c>
      <c r="J310" s="11">
        <f t="shared" si="93"/>
        <v>28222875.8</v>
      </c>
      <c r="K310" s="11">
        <f t="shared" si="93"/>
        <v>0</v>
      </c>
      <c r="L310" s="11">
        <f t="shared" si="93"/>
        <v>0</v>
      </c>
      <c r="M310" s="11">
        <f t="shared" si="93"/>
        <v>28221890</v>
      </c>
      <c r="N310" s="11">
        <f t="shared" si="93"/>
        <v>0</v>
      </c>
    </row>
    <row r="311" spans="1:14" ht="39.75" customHeight="1">
      <c r="A311" s="9"/>
      <c r="B311" s="10" t="s">
        <v>166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351</v>
      </c>
      <c r="C312" s="9" t="s">
        <v>349</v>
      </c>
      <c r="D312" s="9" t="s">
        <v>162</v>
      </c>
      <c r="E312" s="9" t="s">
        <v>169</v>
      </c>
      <c r="F312" s="11">
        <v>7337000</v>
      </c>
      <c r="G312" s="11">
        <v>28598000</v>
      </c>
      <c r="H312" s="11">
        <v>0</v>
      </c>
      <c r="I312" s="11">
        <v>985.8</v>
      </c>
      <c r="J312" s="11">
        <v>28222875.8</v>
      </c>
      <c r="K312" s="11">
        <v>0</v>
      </c>
      <c r="L312" s="11">
        <v>0</v>
      </c>
      <c r="M312" s="11">
        <v>28221890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C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352</v>
      </c>
      <c r="C8" s="5"/>
      <c r="D8" s="5" t="s">
        <v>353</v>
      </c>
      <c r="E8" s="5"/>
      <c r="F8" s="5"/>
      <c r="G8" s="5" t="s">
        <v>354</v>
      </c>
      <c r="H8" s="5"/>
      <c r="I8" s="5"/>
      <c r="J8" s="5" t="s">
        <v>355</v>
      </c>
      <c r="K8" s="5"/>
      <c r="L8" s="5"/>
    </row>
    <row r="9" spans="1:12" ht="39.75" customHeight="1">
      <c r="A9" s="6" t="s">
        <v>356</v>
      </c>
      <c r="B9" s="7"/>
      <c r="C9" s="6"/>
      <c r="D9" s="6" t="s">
        <v>357</v>
      </c>
      <c r="E9" s="6" t="s">
        <v>358</v>
      </c>
      <c r="F9" s="6"/>
      <c r="G9" s="6" t="s">
        <v>359</v>
      </c>
      <c r="H9" s="6" t="s">
        <v>360</v>
      </c>
      <c r="I9" s="6"/>
      <c r="J9" s="6" t="s">
        <v>361</v>
      </c>
      <c r="K9" s="5" t="s">
        <v>362</v>
      </c>
      <c r="L9" s="5"/>
    </row>
    <row r="10" spans="1:12" ht="19.5" customHeight="1">
      <c r="A10" s="6" t="s">
        <v>11</v>
      </c>
      <c r="B10" s="6" t="s">
        <v>363</v>
      </c>
      <c r="C10" s="6" t="s">
        <v>11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365</v>
      </c>
      <c r="C12" s="9"/>
      <c r="D12" s="11">
        <f aca="true" t="shared" si="0" ref="D12:L12">SUM(D14,D167,D202)</f>
        <v>190460309.8</v>
      </c>
      <c r="E12" s="11">
        <f t="shared" si="0"/>
        <v>145410200</v>
      </c>
      <c r="F12" s="11">
        <f t="shared" si="0"/>
        <v>66311109.8</v>
      </c>
      <c r="G12" s="11">
        <f t="shared" si="0"/>
        <v>280355185.8</v>
      </c>
      <c r="H12" s="11">
        <f t="shared" si="0"/>
        <v>155183076</v>
      </c>
      <c r="I12" s="11">
        <f t="shared" si="0"/>
        <v>153393999.8</v>
      </c>
      <c r="J12" s="11">
        <f t="shared" si="0"/>
        <v>250179950.3</v>
      </c>
      <c r="K12" s="11">
        <f t="shared" si="0"/>
        <v>140107111.9</v>
      </c>
      <c r="L12" s="11">
        <f t="shared" si="0"/>
        <v>138294728.4</v>
      </c>
    </row>
    <row r="13" spans="1:12" ht="39.75" customHeight="1">
      <c r="A13" s="9"/>
      <c r="B13" s="10" t="s">
        <v>366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367</v>
      </c>
      <c r="C14" s="9" t="s">
        <v>368</v>
      </c>
      <c r="D14" s="11">
        <f aca="true" t="shared" si="1" ref="D14:L14">SUM(D16,D29,D72,D87,D97,D123,D138)</f>
        <v>124149200</v>
      </c>
      <c r="E14" s="11">
        <f t="shared" si="1"/>
        <v>145410200</v>
      </c>
      <c r="F14" s="11">
        <f t="shared" si="1"/>
        <v>0</v>
      </c>
      <c r="G14" s="11">
        <f t="shared" si="1"/>
        <v>126961186</v>
      </c>
      <c r="H14" s="11">
        <f t="shared" si="1"/>
        <v>155183076</v>
      </c>
      <c r="I14" s="11">
        <f t="shared" si="1"/>
        <v>0</v>
      </c>
      <c r="J14" s="11">
        <f t="shared" si="1"/>
        <v>111885221.9</v>
      </c>
      <c r="K14" s="11">
        <f t="shared" si="1"/>
        <v>140107111.9</v>
      </c>
      <c r="L14" s="11">
        <f t="shared" si="1"/>
        <v>0</v>
      </c>
    </row>
    <row r="15" spans="1:12" ht="39.75" customHeight="1">
      <c r="A15" s="9"/>
      <c r="B15" s="10" t="s">
        <v>366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369</v>
      </c>
      <c r="C16" s="9" t="s">
        <v>368</v>
      </c>
      <c r="D16" s="11">
        <f>SUM(D18,D23,D26)</f>
        <v>60378200</v>
      </c>
      <c r="E16" s="11">
        <f>SUM(E18,E23,E26)</f>
        <v>60378200</v>
      </c>
      <c r="F16" s="11" t="s">
        <v>23</v>
      </c>
      <c r="G16" s="11">
        <f>SUM(G18,G23,G26)</f>
        <v>55918200</v>
      </c>
      <c r="H16" s="11">
        <f>SUM(H18,H23,H26)</f>
        <v>55918200</v>
      </c>
      <c r="I16" s="11" t="s">
        <v>23</v>
      </c>
      <c r="J16" s="11">
        <f>SUM(J18,J23,J26)</f>
        <v>53831582.9</v>
      </c>
      <c r="K16" s="11">
        <f>SUM(K18,K23,K26)</f>
        <v>53831582.9</v>
      </c>
      <c r="L16" s="11" t="s">
        <v>23</v>
      </c>
    </row>
    <row r="17" spans="1:12" ht="39.75" customHeight="1">
      <c r="A17" s="9"/>
      <c r="B17" s="10" t="s">
        <v>366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370</v>
      </c>
      <c r="C18" s="9" t="s">
        <v>368</v>
      </c>
      <c r="D18" s="11">
        <f>SUM(D20:D22)</f>
        <v>60378200</v>
      </c>
      <c r="E18" s="11">
        <f>SUM(E20:E22)</f>
        <v>60378200</v>
      </c>
      <c r="F18" s="11" t="s">
        <v>23</v>
      </c>
      <c r="G18" s="11">
        <f>SUM(G20:G22)</f>
        <v>55918200</v>
      </c>
      <c r="H18" s="11">
        <f>SUM(H20:H22)</f>
        <v>55918200</v>
      </c>
      <c r="I18" s="11" t="s">
        <v>23</v>
      </c>
      <c r="J18" s="11">
        <f>SUM(J20:J22)</f>
        <v>53831582.9</v>
      </c>
      <c r="K18" s="11">
        <f>SUM(K20:K22)</f>
        <v>53831582.9</v>
      </c>
      <c r="L18" s="11" t="s">
        <v>23</v>
      </c>
    </row>
    <row r="19" spans="1:12" ht="39.75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371</v>
      </c>
      <c r="C20" s="9" t="s">
        <v>372</v>
      </c>
      <c r="D20" s="11">
        <f>SUM(E20,F20)</f>
        <v>57378200</v>
      </c>
      <c r="E20" s="11">
        <v>57378200</v>
      </c>
      <c r="F20" s="11" t="s">
        <v>23</v>
      </c>
      <c r="G20" s="11">
        <f>SUM(H20,I20)</f>
        <v>53633907</v>
      </c>
      <c r="H20" s="11">
        <v>53633907</v>
      </c>
      <c r="I20" s="11" t="s">
        <v>23</v>
      </c>
      <c r="J20" s="11">
        <f>SUM(K20,L20)</f>
        <v>51547289.9</v>
      </c>
      <c r="K20" s="11">
        <v>51547289.9</v>
      </c>
      <c r="L20" s="11" t="s">
        <v>23</v>
      </c>
    </row>
    <row r="21" spans="1:12" ht="39.75" customHeight="1">
      <c r="A21" s="9">
        <v>4112</v>
      </c>
      <c r="B21" s="10" t="s">
        <v>373</v>
      </c>
      <c r="C21" s="9" t="s">
        <v>374</v>
      </c>
      <c r="D21" s="11">
        <f>SUM(E21,F21)</f>
        <v>3000000</v>
      </c>
      <c r="E21" s="11">
        <v>3000000</v>
      </c>
      <c r="F21" s="11" t="s">
        <v>23</v>
      </c>
      <c r="G21" s="11">
        <f>SUM(H21,I21)</f>
        <v>2284293</v>
      </c>
      <c r="H21" s="11">
        <v>2284293</v>
      </c>
      <c r="I21" s="11" t="s">
        <v>23</v>
      </c>
      <c r="J21" s="11">
        <f>SUM(K21,L21)</f>
        <v>2284293</v>
      </c>
      <c r="K21" s="11">
        <v>2284293</v>
      </c>
      <c r="L21" s="11" t="s">
        <v>23</v>
      </c>
    </row>
    <row r="22" spans="1:12" ht="39.75" customHeight="1">
      <c r="A22" s="9">
        <v>4114</v>
      </c>
      <c r="B22" s="10" t="s">
        <v>375</v>
      </c>
      <c r="C22" s="9" t="s">
        <v>376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9">
        <v>4120</v>
      </c>
      <c r="B23" s="10" t="s">
        <v>377</v>
      </c>
      <c r="C23" s="9" t="s">
        <v>368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378</v>
      </c>
      <c r="C25" s="9" t="s">
        <v>379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380</v>
      </c>
      <c r="C26" s="9" t="s">
        <v>368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381</v>
      </c>
      <c r="C28" s="9" t="s">
        <v>382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383</v>
      </c>
      <c r="C29" s="9" t="s">
        <v>368</v>
      </c>
      <c r="D29" s="11">
        <f>SUM(D31,D40,D45,D55,D58,D62)</f>
        <v>41924000</v>
      </c>
      <c r="E29" s="11">
        <f>SUM(E31,E40,E45,E55,E58,E62)</f>
        <v>41924000</v>
      </c>
      <c r="F29" s="11" t="s">
        <v>23</v>
      </c>
      <c r="G29" s="11">
        <f>SUM(G31,G40,G45,G55,G58,G62)</f>
        <v>49174000</v>
      </c>
      <c r="H29" s="11">
        <f>SUM(H31,H40,H45,H55,H58,H62)</f>
        <v>49174000</v>
      </c>
      <c r="I29" s="11" t="s">
        <v>23</v>
      </c>
      <c r="J29" s="11">
        <f>SUM(J31,J40,J45,J55,J58,J62)</f>
        <v>38292397</v>
      </c>
      <c r="K29" s="11">
        <f>SUM(K31,K40,K45,K55,K58,K62)</f>
        <v>38292397</v>
      </c>
      <c r="L29" s="11" t="s">
        <v>23</v>
      </c>
    </row>
    <row r="30" spans="1:12" ht="39.75" customHeight="1">
      <c r="A30" s="9"/>
      <c r="B30" s="10" t="s">
        <v>366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384</v>
      </c>
      <c r="C31" s="9" t="s">
        <v>368</v>
      </c>
      <c r="D31" s="11">
        <f>SUM(D33:D39)</f>
        <v>10330000</v>
      </c>
      <c r="E31" s="11">
        <f>SUM(E33:E39)</f>
        <v>10330000</v>
      </c>
      <c r="F31" s="11" t="s">
        <v>23</v>
      </c>
      <c r="G31" s="11">
        <f>SUM(G33:G39)</f>
        <v>10456000</v>
      </c>
      <c r="H31" s="11">
        <f>SUM(H33:H39)</f>
        <v>10456000</v>
      </c>
      <c r="I31" s="11" t="s">
        <v>23</v>
      </c>
      <c r="J31" s="11">
        <f>SUM(J33:J39)</f>
        <v>9729994.5</v>
      </c>
      <c r="K31" s="11">
        <f>SUM(K33:K39)</f>
        <v>9729994.5</v>
      </c>
      <c r="L31" s="11" t="s">
        <v>23</v>
      </c>
    </row>
    <row r="32" spans="1:12" ht="39.75" customHeight="1">
      <c r="A32" s="9"/>
      <c r="B32" s="10" t="s">
        <v>166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385</v>
      </c>
      <c r="C33" s="9" t="s">
        <v>386</v>
      </c>
      <c r="D33" s="11">
        <f aca="true" t="shared" si="2" ref="D33:D39">SUM(E33,F33)</f>
        <v>150000</v>
      </c>
      <c r="E33" s="11">
        <v>150000</v>
      </c>
      <c r="F33" s="11" t="s">
        <v>23</v>
      </c>
      <c r="G33" s="11">
        <f aca="true" t="shared" si="3" ref="G33:G39">SUM(H33,I33)</f>
        <v>100000</v>
      </c>
      <c r="H33" s="11">
        <v>100000</v>
      </c>
      <c r="I33" s="11" t="s">
        <v>23</v>
      </c>
      <c r="J33" s="11">
        <f aca="true" t="shared" si="4" ref="J33:J39">SUM(K33,L33)</f>
        <v>10000</v>
      </c>
      <c r="K33" s="11">
        <v>10000</v>
      </c>
      <c r="L33" s="11" t="s">
        <v>23</v>
      </c>
    </row>
    <row r="34" spans="1:12" ht="39.75" customHeight="1">
      <c r="A34" s="9">
        <v>4212</v>
      </c>
      <c r="B34" s="10" t="s">
        <v>387</v>
      </c>
      <c r="C34" s="9" t="s">
        <v>388</v>
      </c>
      <c r="D34" s="11">
        <f t="shared" si="2"/>
        <v>3400000</v>
      </c>
      <c r="E34" s="11">
        <v>3400000</v>
      </c>
      <c r="F34" s="11" t="s">
        <v>23</v>
      </c>
      <c r="G34" s="11">
        <f t="shared" si="3"/>
        <v>4100000</v>
      </c>
      <c r="H34" s="11">
        <v>4100000</v>
      </c>
      <c r="I34" s="11" t="s">
        <v>23</v>
      </c>
      <c r="J34" s="11">
        <f t="shared" si="4"/>
        <v>3639191.2</v>
      </c>
      <c r="K34" s="11">
        <v>3639191.2</v>
      </c>
      <c r="L34" s="11" t="s">
        <v>23</v>
      </c>
    </row>
    <row r="35" spans="1:12" ht="39.75" customHeight="1">
      <c r="A35" s="9">
        <v>4213</v>
      </c>
      <c r="B35" s="10" t="s">
        <v>389</v>
      </c>
      <c r="C35" s="9" t="s">
        <v>390</v>
      </c>
      <c r="D35" s="11">
        <f t="shared" si="2"/>
        <v>4800000</v>
      </c>
      <c r="E35" s="11">
        <v>4800000</v>
      </c>
      <c r="F35" s="11" t="s">
        <v>23</v>
      </c>
      <c r="G35" s="11">
        <f t="shared" si="3"/>
        <v>4476000</v>
      </c>
      <c r="H35" s="11">
        <v>4476000</v>
      </c>
      <c r="I35" s="11" t="s">
        <v>23</v>
      </c>
      <c r="J35" s="11">
        <f t="shared" si="4"/>
        <v>4476000</v>
      </c>
      <c r="K35" s="11">
        <v>4476000</v>
      </c>
      <c r="L35" s="11" t="s">
        <v>23</v>
      </c>
    </row>
    <row r="36" spans="1:12" ht="39.75" customHeight="1">
      <c r="A36" s="9">
        <v>4214</v>
      </c>
      <c r="B36" s="10" t="s">
        <v>391</v>
      </c>
      <c r="C36" s="9" t="s">
        <v>392</v>
      </c>
      <c r="D36" s="11">
        <f t="shared" si="2"/>
        <v>1800000</v>
      </c>
      <c r="E36" s="11">
        <v>1800000</v>
      </c>
      <c r="F36" s="11" t="s">
        <v>23</v>
      </c>
      <c r="G36" s="11">
        <f t="shared" si="3"/>
        <v>1600000</v>
      </c>
      <c r="H36" s="11">
        <v>1600000</v>
      </c>
      <c r="I36" s="11" t="s">
        <v>23</v>
      </c>
      <c r="J36" s="11">
        <f t="shared" si="4"/>
        <v>1496803.3</v>
      </c>
      <c r="K36" s="11">
        <v>1496803.3</v>
      </c>
      <c r="L36" s="11" t="s">
        <v>23</v>
      </c>
    </row>
    <row r="37" spans="1:12" ht="39.75" customHeight="1">
      <c r="A37" s="9">
        <v>4215</v>
      </c>
      <c r="B37" s="10" t="s">
        <v>393</v>
      </c>
      <c r="C37" s="9" t="s">
        <v>394</v>
      </c>
      <c r="D37" s="11">
        <f t="shared" si="2"/>
        <v>180000</v>
      </c>
      <c r="E37" s="11">
        <v>180000</v>
      </c>
      <c r="F37" s="11" t="s">
        <v>23</v>
      </c>
      <c r="G37" s="11">
        <f t="shared" si="3"/>
        <v>180000</v>
      </c>
      <c r="H37" s="11">
        <v>180000</v>
      </c>
      <c r="I37" s="11" t="s">
        <v>23</v>
      </c>
      <c r="J37" s="11">
        <f t="shared" si="4"/>
        <v>108000</v>
      </c>
      <c r="K37" s="11">
        <v>108000</v>
      </c>
      <c r="L37" s="11" t="s">
        <v>23</v>
      </c>
    </row>
    <row r="38" spans="1:12" ht="39.75" customHeight="1">
      <c r="A38" s="9">
        <v>4216</v>
      </c>
      <c r="B38" s="10" t="s">
        <v>395</v>
      </c>
      <c r="C38" s="9" t="s">
        <v>396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397</v>
      </c>
      <c r="C39" s="9" t="s">
        <v>398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399</v>
      </c>
      <c r="C40" s="9" t="s">
        <v>368</v>
      </c>
      <c r="D40" s="11">
        <f>SUM(D42:D44)</f>
        <v>800000</v>
      </c>
      <c r="E40" s="11">
        <f>SUM(E42:E44)</f>
        <v>800000</v>
      </c>
      <c r="F40" s="11" t="s">
        <v>23</v>
      </c>
      <c r="G40" s="11">
        <f>SUM(G42:G44)</f>
        <v>400000</v>
      </c>
      <c r="H40" s="11">
        <f>SUM(H42:H44)</f>
        <v>400000</v>
      </c>
      <c r="I40" s="11" t="s">
        <v>23</v>
      </c>
      <c r="J40" s="11">
        <f>SUM(J42:J44)</f>
        <v>295000</v>
      </c>
      <c r="K40" s="11">
        <f>SUM(K42:K44)</f>
        <v>295000</v>
      </c>
      <c r="L40" s="11" t="s">
        <v>23</v>
      </c>
    </row>
    <row r="41" spans="1:12" ht="39.75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400</v>
      </c>
      <c r="C42" s="9" t="s">
        <v>401</v>
      </c>
      <c r="D42" s="11">
        <f>SUM(E42,F42)</f>
        <v>600000</v>
      </c>
      <c r="E42" s="11">
        <v>600000</v>
      </c>
      <c r="F42" s="11" t="s">
        <v>23</v>
      </c>
      <c r="G42" s="11">
        <f>SUM(H42,I42)</f>
        <v>400000</v>
      </c>
      <c r="H42" s="11">
        <v>400000</v>
      </c>
      <c r="I42" s="11" t="s">
        <v>23</v>
      </c>
      <c r="J42" s="11">
        <f>SUM(K42,L42)</f>
        <v>295000</v>
      </c>
      <c r="K42" s="11">
        <v>295000</v>
      </c>
      <c r="L42" s="11" t="s">
        <v>23</v>
      </c>
    </row>
    <row r="43" spans="1:12" ht="39.75" customHeight="1">
      <c r="A43" s="9">
        <v>4222</v>
      </c>
      <c r="B43" s="10" t="s">
        <v>402</v>
      </c>
      <c r="C43" s="9" t="s">
        <v>403</v>
      </c>
      <c r="D43" s="11">
        <f>SUM(E43,F43)</f>
        <v>200000</v>
      </c>
      <c r="E43" s="11">
        <v>200000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4223</v>
      </c>
      <c r="B44" s="10" t="s">
        <v>404</v>
      </c>
      <c r="C44" s="9" t="s">
        <v>405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406</v>
      </c>
      <c r="C45" s="9" t="s">
        <v>23</v>
      </c>
      <c r="D45" s="11">
        <f>SUM(D47:D54)</f>
        <v>6544000</v>
      </c>
      <c r="E45" s="11">
        <f>SUM(E47:E54)</f>
        <v>6544000</v>
      </c>
      <c r="F45" s="11" t="s">
        <v>23</v>
      </c>
      <c r="G45" s="11">
        <f>SUM(G47:G54)</f>
        <v>10326000</v>
      </c>
      <c r="H45" s="11">
        <f>SUM(H47:H54)</f>
        <v>10326000</v>
      </c>
      <c r="I45" s="11" t="s">
        <v>23</v>
      </c>
      <c r="J45" s="11">
        <f>SUM(J47:J54)</f>
        <v>7457024.5</v>
      </c>
      <c r="K45" s="11">
        <f>SUM(K47:K54)</f>
        <v>7457024.5</v>
      </c>
      <c r="L45" s="11" t="s">
        <v>23</v>
      </c>
    </row>
    <row r="46" spans="1:12" ht="39.75" customHeight="1">
      <c r="A46" s="9"/>
      <c r="B46" s="10" t="s">
        <v>166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407</v>
      </c>
      <c r="C47" s="9" t="s">
        <v>408</v>
      </c>
      <c r="D47" s="11">
        <f aca="true" t="shared" si="5" ref="D47:D54">SUM(E47,F47)</f>
        <v>0</v>
      </c>
      <c r="E47" s="11">
        <v>0</v>
      </c>
      <c r="F47" s="11" t="s">
        <v>23</v>
      </c>
      <c r="G47" s="11">
        <f aca="true" t="shared" si="6" ref="G47:G54">SUM(H47,I47)</f>
        <v>0</v>
      </c>
      <c r="H47" s="11">
        <v>0</v>
      </c>
      <c r="I47" s="11" t="s">
        <v>23</v>
      </c>
      <c r="J47" s="11">
        <f aca="true" t="shared" si="7" ref="J47:J54">SUM(K47,L47)</f>
        <v>0</v>
      </c>
      <c r="K47" s="11">
        <v>0</v>
      </c>
      <c r="L47" s="11" t="s">
        <v>23</v>
      </c>
    </row>
    <row r="48" spans="1:12" ht="39.75" customHeight="1">
      <c r="A48" s="9">
        <v>4232</v>
      </c>
      <c r="B48" s="10" t="s">
        <v>409</v>
      </c>
      <c r="C48" s="9" t="s">
        <v>410</v>
      </c>
      <c r="D48" s="11">
        <f t="shared" si="5"/>
        <v>744000</v>
      </c>
      <c r="E48" s="11">
        <v>744000</v>
      </c>
      <c r="F48" s="11" t="s">
        <v>23</v>
      </c>
      <c r="G48" s="11">
        <f t="shared" si="6"/>
        <v>744000</v>
      </c>
      <c r="H48" s="11">
        <v>744000</v>
      </c>
      <c r="I48" s="11" t="s">
        <v>23</v>
      </c>
      <c r="J48" s="11">
        <f t="shared" si="7"/>
        <v>244000</v>
      </c>
      <c r="K48" s="11">
        <v>244000</v>
      </c>
      <c r="L48" s="11" t="s">
        <v>23</v>
      </c>
    </row>
    <row r="49" spans="1:12" ht="39.75" customHeight="1">
      <c r="A49" s="9">
        <v>4233</v>
      </c>
      <c r="B49" s="10" t="s">
        <v>411</v>
      </c>
      <c r="C49" s="9" t="s">
        <v>412</v>
      </c>
      <c r="D49" s="11">
        <f t="shared" si="5"/>
        <v>400000</v>
      </c>
      <c r="E49" s="11">
        <v>400000</v>
      </c>
      <c r="F49" s="11" t="s">
        <v>23</v>
      </c>
      <c r="G49" s="11">
        <f t="shared" si="6"/>
        <v>200000</v>
      </c>
      <c r="H49" s="11">
        <v>200000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75" customHeight="1">
      <c r="A50" s="9">
        <v>4234</v>
      </c>
      <c r="B50" s="10" t="s">
        <v>413</v>
      </c>
      <c r="C50" s="9" t="s">
        <v>414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450000</v>
      </c>
      <c r="H50" s="11">
        <v>450000</v>
      </c>
      <c r="I50" s="11" t="s">
        <v>23</v>
      </c>
      <c r="J50" s="11">
        <f t="shared" si="7"/>
        <v>84880</v>
      </c>
      <c r="K50" s="11">
        <v>84880</v>
      </c>
      <c r="L50" s="11" t="s">
        <v>23</v>
      </c>
    </row>
    <row r="51" spans="1:12" ht="39.75" customHeight="1">
      <c r="A51" s="9">
        <v>4235</v>
      </c>
      <c r="B51" s="10" t="s">
        <v>415</v>
      </c>
      <c r="C51" s="9" t="s">
        <v>416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417</v>
      </c>
      <c r="C52" s="9" t="s">
        <v>418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419</v>
      </c>
      <c r="C53" s="9" t="s">
        <v>420</v>
      </c>
      <c r="D53" s="11">
        <f t="shared" si="5"/>
        <v>800000</v>
      </c>
      <c r="E53" s="11">
        <v>800000</v>
      </c>
      <c r="F53" s="11" t="s">
        <v>23</v>
      </c>
      <c r="G53" s="11">
        <f t="shared" si="6"/>
        <v>600000</v>
      </c>
      <c r="H53" s="11">
        <v>600000</v>
      </c>
      <c r="I53" s="11" t="s">
        <v>23</v>
      </c>
      <c r="J53" s="11">
        <f t="shared" si="7"/>
        <v>600000</v>
      </c>
      <c r="K53" s="11">
        <v>600000</v>
      </c>
      <c r="L53" s="11" t="s">
        <v>23</v>
      </c>
    </row>
    <row r="54" spans="1:12" ht="39.75" customHeight="1">
      <c r="A54" s="9">
        <v>4238</v>
      </c>
      <c r="B54" s="10" t="s">
        <v>421</v>
      </c>
      <c r="C54" s="9" t="s">
        <v>422</v>
      </c>
      <c r="D54" s="11">
        <f t="shared" si="5"/>
        <v>4100000</v>
      </c>
      <c r="E54" s="11">
        <v>4100000</v>
      </c>
      <c r="F54" s="11" t="s">
        <v>23</v>
      </c>
      <c r="G54" s="11">
        <f t="shared" si="6"/>
        <v>8332000</v>
      </c>
      <c r="H54" s="11">
        <v>8332000</v>
      </c>
      <c r="I54" s="11" t="s">
        <v>23</v>
      </c>
      <c r="J54" s="11">
        <f t="shared" si="7"/>
        <v>6528144.5</v>
      </c>
      <c r="K54" s="11">
        <v>6528144.5</v>
      </c>
      <c r="L54" s="11" t="s">
        <v>23</v>
      </c>
    </row>
    <row r="55" spans="1:12" ht="39.75" customHeight="1">
      <c r="A55" s="9">
        <v>4240</v>
      </c>
      <c r="B55" s="10" t="s">
        <v>423</v>
      </c>
      <c r="C55" s="9" t="s">
        <v>368</v>
      </c>
      <c r="D55" s="11">
        <f>SUM(D57)</f>
        <v>900000</v>
      </c>
      <c r="E55" s="11">
        <f>SUM(E57)</f>
        <v>900000</v>
      </c>
      <c r="F55" s="11" t="s">
        <v>23</v>
      </c>
      <c r="G55" s="11">
        <f>SUM(G57)</f>
        <v>3075000</v>
      </c>
      <c r="H55" s="11">
        <f>SUM(H57)</f>
        <v>3075000</v>
      </c>
      <c r="I55" s="11" t="s">
        <v>23</v>
      </c>
      <c r="J55" s="11">
        <f>SUM(J57)</f>
        <v>3012528</v>
      </c>
      <c r="K55" s="11">
        <f>SUM(K57)</f>
        <v>3012528</v>
      </c>
      <c r="L55" s="11" t="s">
        <v>23</v>
      </c>
    </row>
    <row r="56" spans="1:12" ht="39.75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424</v>
      </c>
      <c r="C57" s="9" t="s">
        <v>425</v>
      </c>
      <c r="D57" s="11">
        <f>SUM(E57,F57)</f>
        <v>900000</v>
      </c>
      <c r="E57" s="11">
        <v>900000</v>
      </c>
      <c r="F57" s="11" t="s">
        <v>23</v>
      </c>
      <c r="G57" s="11">
        <f>SUM(H57,I57)</f>
        <v>3075000</v>
      </c>
      <c r="H57" s="11">
        <v>3075000</v>
      </c>
      <c r="I57" s="11" t="s">
        <v>23</v>
      </c>
      <c r="J57" s="11">
        <f>SUM(K57,L57)</f>
        <v>3012528</v>
      </c>
      <c r="K57" s="11">
        <v>3012528</v>
      </c>
      <c r="L57" s="11" t="s">
        <v>23</v>
      </c>
    </row>
    <row r="58" spans="1:12" ht="39.75" customHeight="1">
      <c r="A58" s="9">
        <v>4250</v>
      </c>
      <c r="B58" s="10" t="s">
        <v>426</v>
      </c>
      <c r="C58" s="9" t="s">
        <v>368</v>
      </c>
      <c r="D58" s="11">
        <f>SUM(D60:D61)</f>
        <v>2500000</v>
      </c>
      <c r="E58" s="11">
        <f>SUM(E60:E61)</f>
        <v>2500000</v>
      </c>
      <c r="F58" s="11" t="s">
        <v>23</v>
      </c>
      <c r="G58" s="11">
        <f>SUM(G60:G61)</f>
        <v>2000000</v>
      </c>
      <c r="H58" s="11">
        <f>SUM(H60:H61)</f>
        <v>2000000</v>
      </c>
      <c r="I58" s="11" t="s">
        <v>23</v>
      </c>
      <c r="J58" s="11">
        <f>SUM(J60:J61)</f>
        <v>313000</v>
      </c>
      <c r="K58" s="11">
        <f>SUM(K60:K61)</f>
        <v>313000</v>
      </c>
      <c r="L58" s="11" t="s">
        <v>23</v>
      </c>
    </row>
    <row r="59" spans="1:12" ht="39.75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427</v>
      </c>
      <c r="C60" s="9" t="s">
        <v>428</v>
      </c>
      <c r="D60" s="11">
        <f>SUM(E60,F60)</f>
        <v>2000000</v>
      </c>
      <c r="E60" s="11">
        <v>2000000</v>
      </c>
      <c r="F60" s="11" t="s">
        <v>23</v>
      </c>
      <c r="G60" s="11">
        <f>SUM(H60,I60)</f>
        <v>1100000</v>
      </c>
      <c r="H60" s="11">
        <v>1100000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75" customHeight="1">
      <c r="A61" s="9">
        <v>4252</v>
      </c>
      <c r="B61" s="10" t="s">
        <v>429</v>
      </c>
      <c r="C61" s="9" t="s">
        <v>430</v>
      </c>
      <c r="D61" s="11">
        <f>SUM(E61,F61)</f>
        <v>500000</v>
      </c>
      <c r="E61" s="11">
        <v>500000</v>
      </c>
      <c r="F61" s="11" t="s">
        <v>23</v>
      </c>
      <c r="G61" s="11">
        <f>SUM(H61,I61)</f>
        <v>900000</v>
      </c>
      <c r="H61" s="11">
        <v>900000</v>
      </c>
      <c r="I61" s="11" t="s">
        <v>23</v>
      </c>
      <c r="J61" s="11">
        <f>SUM(K61,L61)</f>
        <v>313000</v>
      </c>
      <c r="K61" s="11">
        <v>313000</v>
      </c>
      <c r="L61" s="11" t="s">
        <v>23</v>
      </c>
    </row>
    <row r="62" spans="1:12" ht="39.75" customHeight="1">
      <c r="A62" s="9">
        <v>4260</v>
      </c>
      <c r="B62" s="10" t="s">
        <v>431</v>
      </c>
      <c r="C62" s="9" t="s">
        <v>368</v>
      </c>
      <c r="D62" s="11">
        <f>SUM(D64:D71)</f>
        <v>20850000</v>
      </c>
      <c r="E62" s="11">
        <f>SUM(E64:E71)</f>
        <v>20850000</v>
      </c>
      <c r="F62" s="11" t="s">
        <v>23</v>
      </c>
      <c r="G62" s="11">
        <f>SUM(G64:G71)</f>
        <v>22917000</v>
      </c>
      <c r="H62" s="11">
        <f>SUM(H64:H71)</f>
        <v>22917000</v>
      </c>
      <c r="I62" s="11" t="s">
        <v>23</v>
      </c>
      <c r="J62" s="11">
        <f>SUM(J64:J71)</f>
        <v>17484850</v>
      </c>
      <c r="K62" s="11">
        <f>SUM(K64:K71)</f>
        <v>17484850</v>
      </c>
      <c r="L62" s="11" t="s">
        <v>23</v>
      </c>
    </row>
    <row r="63" spans="1:12" ht="39.75" customHeight="1">
      <c r="A63" s="9"/>
      <c r="B63" s="10" t="s">
        <v>166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432</v>
      </c>
      <c r="C64" s="9" t="s">
        <v>433</v>
      </c>
      <c r="D64" s="11">
        <f aca="true" t="shared" si="8" ref="D64:D71">SUM(E64,F64)</f>
        <v>1000000</v>
      </c>
      <c r="E64" s="11">
        <v>1000000</v>
      </c>
      <c r="F64" s="11" t="s">
        <v>23</v>
      </c>
      <c r="G64" s="11">
        <f aca="true" t="shared" si="9" ref="G64:G71">SUM(H64,I64)</f>
        <v>600000</v>
      </c>
      <c r="H64" s="11">
        <v>600000</v>
      </c>
      <c r="I64" s="11" t="s">
        <v>23</v>
      </c>
      <c r="J64" s="11">
        <f aca="true" t="shared" si="10" ref="J64:J71">SUM(K64,L64)</f>
        <v>499600</v>
      </c>
      <c r="K64" s="11">
        <v>499600</v>
      </c>
      <c r="L64" s="11" t="s">
        <v>23</v>
      </c>
    </row>
    <row r="65" spans="1:12" ht="39.75" customHeight="1">
      <c r="A65" s="9">
        <v>4262</v>
      </c>
      <c r="B65" s="10" t="s">
        <v>434</v>
      </c>
      <c r="C65" s="9" t="s">
        <v>435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436</v>
      </c>
      <c r="C66" s="9" t="s">
        <v>437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438</v>
      </c>
      <c r="C67" s="9" t="s">
        <v>439</v>
      </c>
      <c r="D67" s="11">
        <f t="shared" si="8"/>
        <v>8700000</v>
      </c>
      <c r="E67" s="11">
        <v>8700000</v>
      </c>
      <c r="F67" s="11" t="s">
        <v>23</v>
      </c>
      <c r="G67" s="11">
        <f t="shared" si="9"/>
        <v>11522000</v>
      </c>
      <c r="H67" s="11">
        <v>11522000</v>
      </c>
      <c r="I67" s="11" t="s">
        <v>23</v>
      </c>
      <c r="J67" s="11">
        <f t="shared" si="10"/>
        <v>10259990</v>
      </c>
      <c r="K67" s="11">
        <v>10259990</v>
      </c>
      <c r="L67" s="11" t="s">
        <v>23</v>
      </c>
    </row>
    <row r="68" spans="1:12" ht="39.75" customHeight="1">
      <c r="A68" s="9">
        <v>4265</v>
      </c>
      <c r="B68" s="10" t="s">
        <v>440</v>
      </c>
      <c r="C68" s="9" t="s">
        <v>441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442</v>
      </c>
      <c r="C69" s="9" t="s">
        <v>443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444</v>
      </c>
      <c r="C70" s="9" t="s">
        <v>445</v>
      </c>
      <c r="D70" s="11">
        <f t="shared" si="8"/>
        <v>2450000</v>
      </c>
      <c r="E70" s="11">
        <v>2450000</v>
      </c>
      <c r="F70" s="11" t="s">
        <v>23</v>
      </c>
      <c r="G70" s="11">
        <f t="shared" si="9"/>
        <v>755000</v>
      </c>
      <c r="H70" s="11">
        <v>755000</v>
      </c>
      <c r="I70" s="11" t="s">
        <v>23</v>
      </c>
      <c r="J70" s="11">
        <f t="shared" si="10"/>
        <v>150010</v>
      </c>
      <c r="K70" s="11">
        <v>150010</v>
      </c>
      <c r="L70" s="11" t="s">
        <v>23</v>
      </c>
    </row>
    <row r="71" spans="1:12" ht="39.75" customHeight="1">
      <c r="A71" s="9">
        <v>4268</v>
      </c>
      <c r="B71" s="10" t="s">
        <v>446</v>
      </c>
      <c r="C71" s="9" t="s">
        <v>447</v>
      </c>
      <c r="D71" s="11">
        <f t="shared" si="8"/>
        <v>8700000</v>
      </c>
      <c r="E71" s="11">
        <v>8700000</v>
      </c>
      <c r="F71" s="11" t="s">
        <v>23</v>
      </c>
      <c r="G71" s="11">
        <f t="shared" si="9"/>
        <v>10040000</v>
      </c>
      <c r="H71" s="11">
        <v>10040000</v>
      </c>
      <c r="I71" s="11" t="s">
        <v>23</v>
      </c>
      <c r="J71" s="11">
        <f t="shared" si="10"/>
        <v>6575250</v>
      </c>
      <c r="K71" s="11">
        <v>6575250</v>
      </c>
      <c r="L71" s="11" t="s">
        <v>23</v>
      </c>
    </row>
    <row r="72" spans="1:12" ht="39.75" customHeight="1">
      <c r="A72" s="9">
        <v>4300</v>
      </c>
      <c r="B72" s="10" t="s">
        <v>448</v>
      </c>
      <c r="C72" s="9" t="s">
        <v>368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366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449</v>
      </c>
      <c r="C74" s="9" t="s">
        <v>368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450</v>
      </c>
      <c r="C76" s="9" t="s">
        <v>451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452</v>
      </c>
      <c r="C77" s="9" t="s">
        <v>453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454</v>
      </c>
      <c r="C78" s="9" t="s">
        <v>368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455</v>
      </c>
      <c r="C80" s="9" t="s">
        <v>456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457</v>
      </c>
      <c r="C81" s="9" t="s">
        <v>458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459</v>
      </c>
      <c r="C82" s="9" t="s">
        <v>368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460</v>
      </c>
      <c r="C84" s="9" t="s">
        <v>461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462</v>
      </c>
      <c r="C85" s="9" t="s">
        <v>463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464</v>
      </c>
      <c r="C86" s="9" t="s">
        <v>465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466</v>
      </c>
      <c r="C87" s="9" t="s">
        <v>368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75" customHeight="1">
      <c r="A88" s="9"/>
      <c r="B88" s="10" t="s">
        <v>366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467</v>
      </c>
      <c r="C89" s="9" t="s">
        <v>368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75" customHeight="1">
      <c r="A90" s="9"/>
      <c r="B90" s="10" t="s">
        <v>166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468</v>
      </c>
      <c r="C91" s="9" t="s">
        <v>469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75" customHeight="1">
      <c r="A92" s="9">
        <v>4412</v>
      </c>
      <c r="B92" s="10" t="s">
        <v>470</v>
      </c>
      <c r="C92" s="9" t="s">
        <v>471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472</v>
      </c>
      <c r="C93" s="9" t="s">
        <v>368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473</v>
      </c>
      <c r="C95" s="9" t="s">
        <v>474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475</v>
      </c>
      <c r="C96" s="9" t="s">
        <v>476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477</v>
      </c>
      <c r="C97" s="9"/>
      <c r="D97" s="11">
        <f>SUM(D99,D103,D107,D115)</f>
        <v>8700000</v>
      </c>
      <c r="E97" s="11">
        <f>SUM(E99,E103,E107,E115)</f>
        <v>8700000</v>
      </c>
      <c r="F97" s="11" t="s">
        <v>23</v>
      </c>
      <c r="G97" s="11">
        <f>SUM(G99,G103,G107,G115)</f>
        <v>16158000</v>
      </c>
      <c r="H97" s="11">
        <f>SUM(H99,H103,H107,H115)</f>
        <v>16158000</v>
      </c>
      <c r="I97" s="11" t="s">
        <v>23</v>
      </c>
      <c r="J97" s="11">
        <f>SUM(J99,J103,J107,J115)</f>
        <v>15187492</v>
      </c>
      <c r="K97" s="11">
        <f>SUM(K99,K103,K107,K115)</f>
        <v>15187492</v>
      </c>
      <c r="L97" s="11" t="s">
        <v>23</v>
      </c>
    </row>
    <row r="98" spans="1:12" ht="39.75" customHeight="1">
      <c r="A98" s="9"/>
      <c r="B98" s="10" t="s">
        <v>366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478</v>
      </c>
      <c r="C99" s="9" t="s">
        <v>368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479</v>
      </c>
      <c r="C101" s="9" t="s">
        <v>480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481</v>
      </c>
      <c r="C102" s="9" t="s">
        <v>482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483</v>
      </c>
      <c r="C103" s="9" t="s">
        <v>368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>
      <c r="A104" s="9"/>
      <c r="B104" s="10" t="s">
        <v>166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484</v>
      </c>
      <c r="C105" s="9" t="s">
        <v>485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486</v>
      </c>
      <c r="C106" s="9" t="s">
        <v>487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488</v>
      </c>
      <c r="C107" s="9" t="s">
        <v>368</v>
      </c>
      <c r="D107" s="11">
        <f>SUM(D109:D111)</f>
        <v>8700000</v>
      </c>
      <c r="E107" s="11">
        <f>SUM(E109:E111)</f>
        <v>8700000</v>
      </c>
      <c r="F107" s="11" t="s">
        <v>23</v>
      </c>
      <c r="G107" s="11">
        <f>SUM(G109:G111)</f>
        <v>8698000</v>
      </c>
      <c r="H107" s="11">
        <f>SUM(H109:H111)</f>
        <v>8698000</v>
      </c>
      <c r="I107" s="11" t="s">
        <v>23</v>
      </c>
      <c r="J107" s="11">
        <f>SUM(J109:J111)</f>
        <v>7827492</v>
      </c>
      <c r="K107" s="11">
        <f>SUM(K109:K111)</f>
        <v>7827492</v>
      </c>
      <c r="L107" s="11" t="s">
        <v>23</v>
      </c>
    </row>
    <row r="108" spans="1:12" ht="39.75" customHeight="1">
      <c r="A108" s="9"/>
      <c r="B108" s="10" t="s">
        <v>166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489</v>
      </c>
      <c r="C109" s="9" t="s">
        <v>490</v>
      </c>
      <c r="D109" s="11">
        <f>SUM(E109,F109)</f>
        <v>8700000</v>
      </c>
      <c r="E109" s="11">
        <v>8700000</v>
      </c>
      <c r="F109" s="11" t="s">
        <v>23</v>
      </c>
      <c r="G109" s="11">
        <f>SUM(H109,I109)</f>
        <v>8698000</v>
      </c>
      <c r="H109" s="11">
        <v>8698000</v>
      </c>
      <c r="I109" s="11" t="s">
        <v>23</v>
      </c>
      <c r="J109" s="11">
        <f>SUM(K109,L109)</f>
        <v>7827492</v>
      </c>
      <c r="K109" s="11">
        <v>7827492</v>
      </c>
      <c r="L109" s="11" t="s">
        <v>23</v>
      </c>
    </row>
    <row r="110" spans="1:12" ht="39.75" customHeight="1">
      <c r="A110" s="9">
        <v>4532</v>
      </c>
      <c r="B110" s="10" t="s">
        <v>491</v>
      </c>
      <c r="C110" s="9" t="s">
        <v>492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493</v>
      </c>
      <c r="C111" s="9" t="s">
        <v>494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customHeight="1">
      <c r="A112" s="9">
        <v>4534</v>
      </c>
      <c r="B112" s="10" t="s">
        <v>495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496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497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customHeight="1">
      <c r="A115" s="9">
        <v>4540</v>
      </c>
      <c r="B115" s="10" t="s">
        <v>498</v>
      </c>
      <c r="C115" s="9" t="s">
        <v>368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7460000</v>
      </c>
      <c r="H115" s="11">
        <f>SUM(H117:H119)</f>
        <v>7460000</v>
      </c>
      <c r="I115" s="11" t="s">
        <v>23</v>
      </c>
      <c r="J115" s="11">
        <f>SUM(J117:J119)</f>
        <v>7360000</v>
      </c>
      <c r="K115" s="11">
        <f>SUM(K117:K119)</f>
        <v>7360000</v>
      </c>
      <c r="L115" s="11" t="s">
        <v>23</v>
      </c>
    </row>
    <row r="116" spans="1:12" ht="39.75" customHeight="1">
      <c r="A116" s="9"/>
      <c r="B116" s="10" t="s">
        <v>166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499</v>
      </c>
      <c r="C117" s="9" t="s">
        <v>500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100000</v>
      </c>
      <c r="H117" s="11">
        <v>100000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9">
        <v>4542</v>
      </c>
      <c r="B118" s="10" t="s">
        <v>501</v>
      </c>
      <c r="C118" s="9" t="s">
        <v>502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503</v>
      </c>
      <c r="C119" s="9" t="s">
        <v>504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7360000</v>
      </c>
      <c r="H119" s="11">
        <f>SUM(H120,H121,H122)</f>
        <v>7360000</v>
      </c>
      <c r="I119" s="11" t="s">
        <v>23</v>
      </c>
      <c r="J119" s="11">
        <f>SUM(J120,J121,J122)</f>
        <v>7360000</v>
      </c>
      <c r="K119" s="11">
        <f>SUM(K120,K121,K122)</f>
        <v>7360000</v>
      </c>
      <c r="L119" s="11" t="s">
        <v>23</v>
      </c>
    </row>
    <row r="120" spans="1:12" ht="39.75" customHeight="1">
      <c r="A120" s="9">
        <v>4544</v>
      </c>
      <c r="B120" s="10" t="s">
        <v>505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496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497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7360000</v>
      </c>
      <c r="H122" s="11">
        <v>7360000</v>
      </c>
      <c r="I122" s="11" t="s">
        <v>23</v>
      </c>
      <c r="J122" s="11">
        <f>SUM(K122,L122)</f>
        <v>7360000</v>
      </c>
      <c r="K122" s="11">
        <v>7360000</v>
      </c>
      <c r="L122" s="11" t="s">
        <v>23</v>
      </c>
    </row>
    <row r="123" spans="1:12" ht="39.75" customHeight="1">
      <c r="A123" s="9">
        <v>4600</v>
      </c>
      <c r="B123" s="10" t="s">
        <v>506</v>
      </c>
      <c r="C123" s="9" t="s">
        <v>368</v>
      </c>
      <c r="D123" s="11">
        <f>SUM(D125,D129,D135)</f>
        <v>4350000</v>
      </c>
      <c r="E123" s="11">
        <f>SUM(E125,E129,E135)</f>
        <v>4350000</v>
      </c>
      <c r="F123" s="11" t="s">
        <v>23</v>
      </c>
      <c r="G123" s="11">
        <f>SUM(G125,G129,G135)</f>
        <v>4350000</v>
      </c>
      <c r="H123" s="11">
        <f>SUM(H125,H129,H135)</f>
        <v>4350000</v>
      </c>
      <c r="I123" s="11" t="s">
        <v>23</v>
      </c>
      <c r="J123" s="11">
        <f>SUM(J125,J129,J135)</f>
        <v>3515000</v>
      </c>
      <c r="K123" s="11">
        <f>SUM(K125,K129,K135)</f>
        <v>3515000</v>
      </c>
      <c r="L123" s="11" t="s">
        <v>23</v>
      </c>
    </row>
    <row r="124" spans="1:12" ht="39.75" customHeight="1">
      <c r="A124" s="9"/>
      <c r="B124" s="10" t="s">
        <v>366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507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508</v>
      </c>
      <c r="C127" s="9" t="s">
        <v>509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510</v>
      </c>
      <c r="C128" s="9" t="s">
        <v>511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512</v>
      </c>
      <c r="C129" s="9" t="s">
        <v>368</v>
      </c>
      <c r="D129" s="11">
        <f>SUM(D131:D134)</f>
        <v>4350000</v>
      </c>
      <c r="E129" s="11">
        <f>SUM(E131:E134)</f>
        <v>4350000</v>
      </c>
      <c r="F129" s="11" t="s">
        <v>23</v>
      </c>
      <c r="G129" s="11">
        <f>SUM(G131:G134)</f>
        <v>4350000</v>
      </c>
      <c r="H129" s="11">
        <f>SUM(H131:H134)</f>
        <v>4350000</v>
      </c>
      <c r="I129" s="11" t="s">
        <v>23</v>
      </c>
      <c r="J129" s="11">
        <f>SUM(J131:J134)</f>
        <v>3515000</v>
      </c>
      <c r="K129" s="11">
        <f>SUM(K131:K134)</f>
        <v>3515000</v>
      </c>
      <c r="L129" s="11" t="s">
        <v>23</v>
      </c>
    </row>
    <row r="130" spans="1:12" ht="39.75" customHeight="1">
      <c r="A130" s="9"/>
      <c r="B130" s="10" t="s">
        <v>513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514</v>
      </c>
      <c r="C131" s="9" t="s">
        <v>515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9">
        <v>4632</v>
      </c>
      <c r="B132" s="10" t="s">
        <v>516</v>
      </c>
      <c r="C132" s="9" t="s">
        <v>517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customHeight="1">
      <c r="A133" s="9">
        <v>4633</v>
      </c>
      <c r="B133" s="10" t="s">
        <v>518</v>
      </c>
      <c r="C133" s="9" t="s">
        <v>519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520</v>
      </c>
      <c r="C134" s="9" t="s">
        <v>521</v>
      </c>
      <c r="D134" s="11">
        <f>SUM(E134,F134)</f>
        <v>4350000</v>
      </c>
      <c r="E134" s="11">
        <v>4350000</v>
      </c>
      <c r="F134" s="11" t="s">
        <v>23</v>
      </c>
      <c r="G134" s="11">
        <f>SUM(H134,I134)</f>
        <v>4350000</v>
      </c>
      <c r="H134" s="11">
        <v>4350000</v>
      </c>
      <c r="I134" s="11" t="s">
        <v>23</v>
      </c>
      <c r="J134" s="11">
        <f>SUM(K134,L134)</f>
        <v>3515000</v>
      </c>
      <c r="K134" s="11">
        <v>3515000</v>
      </c>
      <c r="L134" s="11" t="s">
        <v>23</v>
      </c>
    </row>
    <row r="135" spans="1:12" ht="39.75" customHeight="1">
      <c r="A135" s="9">
        <v>4640</v>
      </c>
      <c r="B135" s="10" t="s">
        <v>522</v>
      </c>
      <c r="C135" s="9" t="s">
        <v>368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523</v>
      </c>
      <c r="C137" s="9" t="s">
        <v>524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525</v>
      </c>
      <c r="C138" s="9" t="s">
        <v>368</v>
      </c>
      <c r="D138" s="11">
        <f aca="true" t="shared" si="11" ref="D138:L138">SUM(D140,D144,D150,D153,D157,D160,D163)</f>
        <v>8797000</v>
      </c>
      <c r="E138" s="11">
        <f t="shared" si="11"/>
        <v>30058000</v>
      </c>
      <c r="F138" s="11">
        <f t="shared" si="11"/>
        <v>0</v>
      </c>
      <c r="G138" s="11">
        <f t="shared" si="11"/>
        <v>1360986</v>
      </c>
      <c r="H138" s="11">
        <f t="shared" si="11"/>
        <v>29582876</v>
      </c>
      <c r="I138" s="11">
        <f t="shared" si="11"/>
        <v>0</v>
      </c>
      <c r="J138" s="11">
        <f t="shared" si="11"/>
        <v>1058750</v>
      </c>
      <c r="K138" s="11">
        <f t="shared" si="11"/>
        <v>29280640</v>
      </c>
      <c r="L138" s="11">
        <f t="shared" si="11"/>
        <v>0</v>
      </c>
    </row>
    <row r="139" spans="1:12" ht="39.75" customHeight="1">
      <c r="A139" s="9"/>
      <c r="B139" s="10" t="s">
        <v>366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526</v>
      </c>
      <c r="C140" s="9" t="s">
        <v>368</v>
      </c>
      <c r="D140" s="11">
        <f>SUM(D142:D143)</f>
        <v>860000</v>
      </c>
      <c r="E140" s="11">
        <f>SUM(E142:E143)</f>
        <v>860000</v>
      </c>
      <c r="F140" s="11" t="s">
        <v>23</v>
      </c>
      <c r="G140" s="11">
        <f>SUM(G142:G143)</f>
        <v>660000</v>
      </c>
      <c r="H140" s="11">
        <f>SUM(H142:H143)</f>
        <v>660000</v>
      </c>
      <c r="I140" s="11" t="s">
        <v>23</v>
      </c>
      <c r="J140" s="11">
        <f>SUM(J142:J143)</f>
        <v>519000</v>
      </c>
      <c r="K140" s="11">
        <f>SUM(K142:K143)</f>
        <v>519000</v>
      </c>
      <c r="L140" s="11" t="s">
        <v>23</v>
      </c>
    </row>
    <row r="141" spans="1:12" ht="39.75" customHeight="1">
      <c r="A141" s="9"/>
      <c r="B141" s="10" t="s">
        <v>513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527</v>
      </c>
      <c r="C142" s="9" t="s">
        <v>528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529</v>
      </c>
      <c r="C143" s="9" t="s">
        <v>530</v>
      </c>
      <c r="D143" s="11">
        <f>SUM(E143,F143)</f>
        <v>860000</v>
      </c>
      <c r="E143" s="11">
        <v>860000</v>
      </c>
      <c r="F143" s="11" t="s">
        <v>23</v>
      </c>
      <c r="G143" s="11">
        <f>SUM(H143,I143)</f>
        <v>660000</v>
      </c>
      <c r="H143" s="11">
        <v>660000</v>
      </c>
      <c r="I143" s="11" t="s">
        <v>23</v>
      </c>
      <c r="J143" s="11">
        <f>SUM(K143,L143)</f>
        <v>519000</v>
      </c>
      <c r="K143" s="11">
        <v>519000</v>
      </c>
      <c r="L143" s="11" t="s">
        <v>23</v>
      </c>
    </row>
    <row r="144" spans="1:12" ht="39.75" customHeight="1">
      <c r="A144" s="9">
        <v>4720</v>
      </c>
      <c r="B144" s="10" t="s">
        <v>531</v>
      </c>
      <c r="C144" s="9" t="s">
        <v>368</v>
      </c>
      <c r="D144" s="11">
        <f>SUM(D146:D149)</f>
        <v>600000</v>
      </c>
      <c r="E144" s="11">
        <f>SUM(E146:E149)</f>
        <v>600000</v>
      </c>
      <c r="F144" s="11" t="s">
        <v>23</v>
      </c>
      <c r="G144" s="11">
        <f>SUM(G146:G149)</f>
        <v>700000.2</v>
      </c>
      <c r="H144" s="11">
        <f>SUM(H146:H149)</f>
        <v>700000.2</v>
      </c>
      <c r="I144" s="11" t="s">
        <v>23</v>
      </c>
      <c r="J144" s="11">
        <f>SUM(J146:J149)</f>
        <v>539750</v>
      </c>
      <c r="K144" s="11">
        <f>SUM(K146:K149)</f>
        <v>539750</v>
      </c>
      <c r="L144" s="11" t="s">
        <v>23</v>
      </c>
    </row>
    <row r="145" spans="1:12" ht="39.75" customHeight="1">
      <c r="A145" s="9"/>
      <c r="B145" s="10" t="s">
        <v>513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532</v>
      </c>
      <c r="C146" s="9" t="s">
        <v>533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534</v>
      </c>
      <c r="C147" s="9" t="s">
        <v>535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536</v>
      </c>
      <c r="C148" s="9" t="s">
        <v>537</v>
      </c>
      <c r="D148" s="11">
        <f>SUM(E148,F148)</f>
        <v>600000</v>
      </c>
      <c r="E148" s="11">
        <v>600000</v>
      </c>
      <c r="F148" s="11" t="s">
        <v>23</v>
      </c>
      <c r="G148" s="11">
        <f>SUM(H148,I148)</f>
        <v>700000.2</v>
      </c>
      <c r="H148" s="11">
        <v>700000.2</v>
      </c>
      <c r="I148" s="11" t="s">
        <v>23</v>
      </c>
      <c r="J148" s="11">
        <f>SUM(K148,L148)</f>
        <v>539750</v>
      </c>
      <c r="K148" s="11">
        <v>539750</v>
      </c>
      <c r="L148" s="11" t="s">
        <v>23</v>
      </c>
    </row>
    <row r="149" spans="1:12" ht="39.75" customHeight="1">
      <c r="A149" s="9">
        <v>4724</v>
      </c>
      <c r="B149" s="10" t="s">
        <v>538</v>
      </c>
      <c r="C149" s="9" t="s">
        <v>539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540</v>
      </c>
      <c r="C150" s="9" t="s">
        <v>368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541</v>
      </c>
      <c r="C152" s="9" t="s">
        <v>542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543</v>
      </c>
      <c r="C153" s="9" t="s">
        <v>368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544</v>
      </c>
      <c r="C155" s="9" t="s">
        <v>545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546</v>
      </c>
      <c r="C156" s="9" t="s">
        <v>547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548</v>
      </c>
      <c r="C157" s="9" t="s">
        <v>368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549</v>
      </c>
      <c r="C159" s="9" t="s">
        <v>550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551</v>
      </c>
      <c r="C160" s="9" t="s">
        <v>368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552</v>
      </c>
      <c r="C162" s="9" t="s">
        <v>553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554</v>
      </c>
      <c r="C163" s="9" t="s">
        <v>368</v>
      </c>
      <c r="D163" s="11">
        <f aca="true" t="shared" si="12" ref="D163:L163">SUM(D165)</f>
        <v>7337000</v>
      </c>
      <c r="E163" s="11">
        <f t="shared" si="12"/>
        <v>28598000</v>
      </c>
      <c r="F163" s="11">
        <f t="shared" si="12"/>
        <v>0</v>
      </c>
      <c r="G163" s="11">
        <f t="shared" si="12"/>
        <v>985.8</v>
      </c>
      <c r="H163" s="11">
        <f t="shared" si="12"/>
        <v>28222875.8</v>
      </c>
      <c r="I163" s="11">
        <f t="shared" si="12"/>
        <v>0</v>
      </c>
      <c r="J163" s="11">
        <f t="shared" si="12"/>
        <v>0</v>
      </c>
      <c r="K163" s="11">
        <f t="shared" si="12"/>
        <v>28221890</v>
      </c>
      <c r="L163" s="11">
        <f t="shared" si="12"/>
        <v>0</v>
      </c>
    </row>
    <row r="164" spans="1:12" ht="39.75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555</v>
      </c>
      <c r="C165" s="9" t="s">
        <v>556</v>
      </c>
      <c r="D165" s="11">
        <v>7337000</v>
      </c>
      <c r="E165" s="11">
        <v>28598000</v>
      </c>
      <c r="F165" s="11">
        <v>0</v>
      </c>
      <c r="G165" s="11">
        <v>985.8</v>
      </c>
      <c r="H165" s="11">
        <v>28222875.8</v>
      </c>
      <c r="I165" s="11">
        <v>0</v>
      </c>
      <c r="J165" s="11">
        <v>0</v>
      </c>
      <c r="K165" s="11">
        <v>28221890</v>
      </c>
      <c r="L165" s="11">
        <v>0</v>
      </c>
    </row>
    <row r="166" spans="1:12" ht="39.75" customHeight="1">
      <c r="A166" s="9">
        <v>4772</v>
      </c>
      <c r="B166" s="10" t="s">
        <v>557</v>
      </c>
      <c r="C166" s="9" t="s">
        <v>368</v>
      </c>
      <c r="D166" s="11">
        <f>SUM(E166,F166)</f>
        <v>21261000</v>
      </c>
      <c r="E166" s="11">
        <v>21261000</v>
      </c>
      <c r="F166" s="11" t="s">
        <v>23</v>
      </c>
      <c r="G166" s="11">
        <f>SUM(H166,I166)</f>
        <v>28221890</v>
      </c>
      <c r="H166" s="11">
        <v>28221890</v>
      </c>
      <c r="I166" s="11" t="s">
        <v>23</v>
      </c>
      <c r="J166" s="11">
        <f>SUM(K166,L166)</f>
        <v>28221890</v>
      </c>
      <c r="K166" s="11">
        <v>28221890</v>
      </c>
      <c r="L166" s="11" t="s">
        <v>23</v>
      </c>
    </row>
    <row r="167" spans="1:12" ht="39.75" customHeight="1">
      <c r="A167" s="9">
        <v>5000</v>
      </c>
      <c r="B167" s="10" t="s">
        <v>558</v>
      </c>
      <c r="C167" s="9" t="s">
        <v>368</v>
      </c>
      <c r="D167" s="11">
        <f>SUM(D169,D187,D193,D196)</f>
        <v>66311109.8</v>
      </c>
      <c r="E167" s="11" t="s">
        <v>23</v>
      </c>
      <c r="F167" s="11">
        <f>SUM(F169,F187,F193,F196)</f>
        <v>66311109.8</v>
      </c>
      <c r="G167" s="11">
        <f>SUM(G169,G187,G193,G196)</f>
        <v>167167999.8</v>
      </c>
      <c r="H167" s="11" t="s">
        <v>23</v>
      </c>
      <c r="I167" s="11">
        <f>SUM(I169,I187,I193,I196)</f>
        <v>167167999.8</v>
      </c>
      <c r="J167" s="11">
        <f>SUM(J169,J187,J193,J196)</f>
        <v>141718128.4</v>
      </c>
      <c r="K167" s="11" t="s">
        <v>23</v>
      </c>
      <c r="L167" s="11">
        <f>SUM(L169,L187,L193,L196)</f>
        <v>141718128.4</v>
      </c>
    </row>
    <row r="168" spans="1:12" ht="39.75" customHeight="1">
      <c r="A168" s="9"/>
      <c r="B168" s="10" t="s">
        <v>366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559</v>
      </c>
      <c r="C169" s="9" t="s">
        <v>368</v>
      </c>
      <c r="D169" s="11">
        <f>SUM(D171,D176,D181)</f>
        <v>66311109.8</v>
      </c>
      <c r="E169" s="11" t="s">
        <v>23</v>
      </c>
      <c r="F169" s="11">
        <f>SUM(F171,F176,F181)</f>
        <v>66311109.8</v>
      </c>
      <c r="G169" s="11">
        <f>SUM(G171,G176,G181)</f>
        <v>167167999.8</v>
      </c>
      <c r="H169" s="11" t="s">
        <v>23</v>
      </c>
      <c r="I169" s="11">
        <f>SUM(I171,I176,I181)</f>
        <v>167167999.8</v>
      </c>
      <c r="J169" s="11">
        <f>SUM(J171,J176,J181)</f>
        <v>141718128.4</v>
      </c>
      <c r="K169" s="11" t="s">
        <v>23</v>
      </c>
      <c r="L169" s="11">
        <f>SUM(L171,L176,L181)</f>
        <v>141718128.4</v>
      </c>
    </row>
    <row r="170" spans="1:12" ht="39.75" customHeight="1">
      <c r="A170" s="9"/>
      <c r="B170" s="10" t="s">
        <v>366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560</v>
      </c>
      <c r="C171" s="9" t="s">
        <v>368</v>
      </c>
      <c r="D171" s="11">
        <f>SUM(D173:D175)</f>
        <v>41631109.8</v>
      </c>
      <c r="E171" s="11" t="s">
        <v>23</v>
      </c>
      <c r="F171" s="11">
        <f>SUM(F173:F175)</f>
        <v>41631109.8</v>
      </c>
      <c r="G171" s="11">
        <f>SUM(G173:G175)</f>
        <v>112117999.8</v>
      </c>
      <c r="H171" s="11" t="s">
        <v>23</v>
      </c>
      <c r="I171" s="11">
        <f>SUM(I173:I175)</f>
        <v>112117999.8</v>
      </c>
      <c r="J171" s="11">
        <f>SUM(J173:J175)</f>
        <v>90617128.4</v>
      </c>
      <c r="K171" s="11" t="s">
        <v>23</v>
      </c>
      <c r="L171" s="11">
        <f>SUM(L173:L175)</f>
        <v>90617128.4</v>
      </c>
    </row>
    <row r="172" spans="1:12" ht="39.75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561</v>
      </c>
      <c r="C173" s="9" t="s">
        <v>562</v>
      </c>
      <c r="D173" s="11">
        <f>SUM(E173,F173)</f>
        <v>1500000</v>
      </c>
      <c r="E173" s="11" t="s">
        <v>23</v>
      </c>
      <c r="F173" s="11">
        <v>1500000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563</v>
      </c>
      <c r="C174" s="9" t="s">
        <v>564</v>
      </c>
      <c r="D174" s="11">
        <f>SUM(E174,F174)</f>
        <v>16000000</v>
      </c>
      <c r="E174" s="11" t="s">
        <v>23</v>
      </c>
      <c r="F174" s="11">
        <v>16000000</v>
      </c>
      <c r="G174" s="11">
        <f>SUM(H174,I174)</f>
        <v>21165249.8</v>
      </c>
      <c r="H174" s="11" t="s">
        <v>23</v>
      </c>
      <c r="I174" s="11">
        <v>21165249.8</v>
      </c>
      <c r="J174" s="11">
        <f>SUM(K174,L174)</f>
        <v>14684244</v>
      </c>
      <c r="K174" s="11" t="s">
        <v>23</v>
      </c>
      <c r="L174" s="11">
        <v>14684244</v>
      </c>
    </row>
    <row r="175" spans="1:12" ht="39.75" customHeight="1">
      <c r="A175" s="9">
        <v>5113</v>
      </c>
      <c r="B175" s="10" t="s">
        <v>565</v>
      </c>
      <c r="C175" s="9" t="s">
        <v>566</v>
      </c>
      <c r="D175" s="11">
        <f>SUM(E175,F175)</f>
        <v>24131109.8</v>
      </c>
      <c r="E175" s="11" t="s">
        <v>23</v>
      </c>
      <c r="F175" s="11">
        <v>24131109.8</v>
      </c>
      <c r="G175" s="11">
        <f>SUM(H175,I175)</f>
        <v>90952750</v>
      </c>
      <c r="H175" s="11" t="s">
        <v>23</v>
      </c>
      <c r="I175" s="11">
        <v>90952750</v>
      </c>
      <c r="J175" s="11">
        <f>SUM(K175,L175)</f>
        <v>75932884.4</v>
      </c>
      <c r="K175" s="11" t="s">
        <v>23</v>
      </c>
      <c r="L175" s="11">
        <v>75932884.4</v>
      </c>
    </row>
    <row r="176" spans="1:12" ht="39.75" customHeight="1">
      <c r="A176" s="9">
        <v>5120</v>
      </c>
      <c r="B176" s="10" t="s">
        <v>567</v>
      </c>
      <c r="C176" s="9" t="s">
        <v>368</v>
      </c>
      <c r="D176" s="11">
        <f>SUM(D178:D180)</f>
        <v>22180000</v>
      </c>
      <c r="E176" s="11" t="s">
        <v>23</v>
      </c>
      <c r="F176" s="11">
        <f>SUM(F178:F180)</f>
        <v>22180000</v>
      </c>
      <c r="G176" s="11">
        <f>SUM(G178:G180)</f>
        <v>52550000</v>
      </c>
      <c r="H176" s="11" t="s">
        <v>23</v>
      </c>
      <c r="I176" s="11">
        <f>SUM(I178:I180)</f>
        <v>52550000</v>
      </c>
      <c r="J176" s="11">
        <f>SUM(J178:J180)</f>
        <v>49581000</v>
      </c>
      <c r="K176" s="11" t="s">
        <v>23</v>
      </c>
      <c r="L176" s="11">
        <f>SUM(L178:L180)</f>
        <v>49581000</v>
      </c>
    </row>
    <row r="177" spans="1:12" ht="39.75" customHeight="1">
      <c r="A177" s="9"/>
      <c r="B177" s="10" t="s">
        <v>166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568</v>
      </c>
      <c r="C178" s="9" t="s">
        <v>569</v>
      </c>
      <c r="D178" s="11">
        <f>SUM(E178,F178)</f>
        <v>12000000</v>
      </c>
      <c r="E178" s="11" t="s">
        <v>23</v>
      </c>
      <c r="F178" s="11">
        <v>12000000</v>
      </c>
      <c r="G178" s="11">
        <f>SUM(H178,I178)</f>
        <v>35750000</v>
      </c>
      <c r="H178" s="11" t="s">
        <v>23</v>
      </c>
      <c r="I178" s="11">
        <v>35750000</v>
      </c>
      <c r="J178" s="11">
        <f>SUM(K178,L178)</f>
        <v>34525000</v>
      </c>
      <c r="K178" s="11" t="s">
        <v>23</v>
      </c>
      <c r="L178" s="11">
        <v>34525000</v>
      </c>
    </row>
    <row r="179" spans="1:12" ht="39.75" customHeight="1">
      <c r="A179" s="9">
        <v>5122</v>
      </c>
      <c r="B179" s="10" t="s">
        <v>570</v>
      </c>
      <c r="C179" s="9" t="s">
        <v>571</v>
      </c>
      <c r="D179" s="11">
        <f>SUM(E179,F179)</f>
        <v>7990000</v>
      </c>
      <c r="E179" s="11" t="s">
        <v>23</v>
      </c>
      <c r="F179" s="11">
        <v>7990000</v>
      </c>
      <c r="G179" s="11">
        <f>SUM(H179,I179)</f>
        <v>2300000</v>
      </c>
      <c r="H179" s="11" t="s">
        <v>23</v>
      </c>
      <c r="I179" s="11">
        <v>2300000</v>
      </c>
      <c r="J179" s="11">
        <f>SUM(K179,L179)</f>
        <v>2300000</v>
      </c>
      <c r="K179" s="11" t="s">
        <v>23</v>
      </c>
      <c r="L179" s="11">
        <v>2300000</v>
      </c>
    </row>
    <row r="180" spans="1:12" ht="39.75" customHeight="1">
      <c r="A180" s="9">
        <v>5123</v>
      </c>
      <c r="B180" s="10" t="s">
        <v>572</v>
      </c>
      <c r="C180" s="9" t="s">
        <v>573</v>
      </c>
      <c r="D180" s="11">
        <f>SUM(E180,F180)</f>
        <v>2190000</v>
      </c>
      <c r="E180" s="11" t="s">
        <v>23</v>
      </c>
      <c r="F180" s="11">
        <v>2190000</v>
      </c>
      <c r="G180" s="11">
        <f>SUM(H180,I180)</f>
        <v>14500000</v>
      </c>
      <c r="H180" s="11" t="s">
        <v>23</v>
      </c>
      <c r="I180" s="11">
        <v>14500000</v>
      </c>
      <c r="J180" s="11">
        <f>SUM(K180,L180)</f>
        <v>12756000</v>
      </c>
      <c r="K180" s="11" t="s">
        <v>23</v>
      </c>
      <c r="L180" s="11">
        <v>12756000</v>
      </c>
    </row>
    <row r="181" spans="1:12" ht="39.75" customHeight="1">
      <c r="A181" s="9">
        <v>5130</v>
      </c>
      <c r="B181" s="10" t="s">
        <v>574</v>
      </c>
      <c r="C181" s="9" t="s">
        <v>368</v>
      </c>
      <c r="D181" s="11">
        <f>SUM(D183:D186)</f>
        <v>2500000</v>
      </c>
      <c r="E181" s="11" t="s">
        <v>23</v>
      </c>
      <c r="F181" s="11">
        <f>SUM(F183:F186)</f>
        <v>2500000</v>
      </c>
      <c r="G181" s="11">
        <f>SUM(G183:G186)</f>
        <v>2500000</v>
      </c>
      <c r="H181" s="11" t="s">
        <v>23</v>
      </c>
      <c r="I181" s="11">
        <f>SUM(I183:I186)</f>
        <v>2500000</v>
      </c>
      <c r="J181" s="11">
        <f>SUM(J183:J186)</f>
        <v>1520000</v>
      </c>
      <c r="K181" s="11" t="s">
        <v>23</v>
      </c>
      <c r="L181" s="11">
        <f>SUM(L183:L186)</f>
        <v>1520000</v>
      </c>
    </row>
    <row r="182" spans="1:12" ht="39.75" customHeight="1">
      <c r="A182" s="9"/>
      <c r="B182" s="10" t="s">
        <v>166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575</v>
      </c>
      <c r="C183" s="9" t="s">
        <v>576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577</v>
      </c>
      <c r="C184" s="9" t="s">
        <v>578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579</v>
      </c>
      <c r="C185" s="9" t="s">
        <v>580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581</v>
      </c>
      <c r="C186" s="9" t="s">
        <v>582</v>
      </c>
      <c r="D186" s="11">
        <f>SUM(E186,F186)</f>
        <v>2500000</v>
      </c>
      <c r="E186" s="11" t="s">
        <v>23</v>
      </c>
      <c r="F186" s="11">
        <v>2500000</v>
      </c>
      <c r="G186" s="11">
        <f>SUM(H186,I186)</f>
        <v>2500000</v>
      </c>
      <c r="H186" s="11" t="s">
        <v>23</v>
      </c>
      <c r="I186" s="11">
        <v>2500000</v>
      </c>
      <c r="J186" s="11">
        <f>SUM(K186,L186)</f>
        <v>1520000</v>
      </c>
      <c r="K186" s="11" t="s">
        <v>23</v>
      </c>
      <c r="L186" s="11">
        <v>1520000</v>
      </c>
    </row>
    <row r="187" spans="1:12" ht="39.75" customHeight="1">
      <c r="A187" s="9">
        <v>5200</v>
      </c>
      <c r="B187" s="10" t="s">
        <v>583</v>
      </c>
      <c r="C187" s="9" t="s">
        <v>368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>
      <c r="A188" s="9"/>
      <c r="B188" s="10" t="s">
        <v>366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584</v>
      </c>
      <c r="C189" s="9" t="s">
        <v>585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586</v>
      </c>
      <c r="C190" s="9" t="s">
        <v>587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9">
        <v>5231</v>
      </c>
      <c r="B191" s="10" t="s">
        <v>588</v>
      </c>
      <c r="C191" s="9" t="s">
        <v>589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590</v>
      </c>
      <c r="C192" s="9" t="s">
        <v>591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592</v>
      </c>
      <c r="C193" s="9" t="s">
        <v>368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593</v>
      </c>
      <c r="C195" s="9" t="s">
        <v>594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595</v>
      </c>
      <c r="C196" s="9" t="s">
        <v>368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596</v>
      </c>
      <c r="C198" s="9" t="s">
        <v>597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598</v>
      </c>
      <c r="C199" s="9" t="s">
        <v>599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600</v>
      </c>
      <c r="C200" s="9" t="s">
        <v>601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602</v>
      </c>
      <c r="C201" s="9" t="s">
        <v>603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6000</v>
      </c>
      <c r="B202" s="10" t="s">
        <v>604</v>
      </c>
      <c r="C202" s="9" t="s">
        <v>368</v>
      </c>
      <c r="D202" s="11">
        <f>SUM(D204,D212,D217,D220)</f>
        <v>0</v>
      </c>
      <c r="E202" s="11" t="s">
        <v>23</v>
      </c>
      <c r="F202" s="11">
        <f>SUM(F204,F212,F217,F220)</f>
        <v>0</v>
      </c>
      <c r="G202" s="11">
        <f>SUM(G204,G212,G217,G220)</f>
        <v>-13774000</v>
      </c>
      <c r="H202" s="11" t="s">
        <v>23</v>
      </c>
      <c r="I202" s="11">
        <f>SUM(I204,I212,I217,I220)</f>
        <v>-13774000</v>
      </c>
      <c r="J202" s="11">
        <f>SUM(J204,J212,J217,J220)</f>
        <v>-3423400</v>
      </c>
      <c r="K202" s="11" t="s">
        <v>23</v>
      </c>
      <c r="L202" s="11">
        <f>SUM(L204,L212,L217,L220)</f>
        <v>-3423400</v>
      </c>
    </row>
    <row r="203" spans="1:12" ht="39.75" customHeight="1">
      <c r="A203" s="9"/>
      <c r="B203" s="10" t="s">
        <v>164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6100</v>
      </c>
      <c r="B204" s="10" t="s">
        <v>605</v>
      </c>
      <c r="C204" s="9" t="s">
        <v>368</v>
      </c>
      <c r="D204" s="11">
        <f>SUM(D206:D208)</f>
        <v>0</v>
      </c>
      <c r="E204" s="11" t="s">
        <v>23</v>
      </c>
      <c r="F204" s="11">
        <f>SUM(F206:F208)</f>
        <v>0</v>
      </c>
      <c r="G204" s="11">
        <f>SUM(G206:G208)</f>
        <v>-2870000</v>
      </c>
      <c r="H204" s="11" t="s">
        <v>23</v>
      </c>
      <c r="I204" s="11">
        <f>SUM(I206:I208)</f>
        <v>-2870000</v>
      </c>
      <c r="J204" s="11">
        <f>SUM(J206:J208)</f>
        <v>-675000</v>
      </c>
      <c r="K204" s="11" t="s">
        <v>23</v>
      </c>
      <c r="L204" s="11">
        <f>SUM(L206:L208)</f>
        <v>-675000</v>
      </c>
    </row>
    <row r="205" spans="1:12" ht="39.75" customHeight="1">
      <c r="A205" s="9"/>
      <c r="B205" s="10" t="s">
        <v>164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39.75" customHeight="1">
      <c r="A206" s="9">
        <v>6110</v>
      </c>
      <c r="B206" s="10" t="s">
        <v>606</v>
      </c>
      <c r="C206" s="9" t="s">
        <v>607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75" customHeight="1">
      <c r="A207" s="9">
        <v>6120</v>
      </c>
      <c r="B207" s="10" t="s">
        <v>608</v>
      </c>
      <c r="C207" s="9" t="s">
        <v>609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75" customHeight="1">
      <c r="A208" s="9">
        <v>6130</v>
      </c>
      <c r="B208" s="10" t="s">
        <v>610</v>
      </c>
      <c r="C208" s="9" t="s">
        <v>611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-2870000</v>
      </c>
      <c r="H208" s="11" t="s">
        <v>23</v>
      </c>
      <c r="I208" s="11">
        <v>-2870000</v>
      </c>
      <c r="J208" s="11">
        <f>SUM(K208,L208)</f>
        <v>-675000</v>
      </c>
      <c r="K208" s="11" t="s">
        <v>23</v>
      </c>
      <c r="L208" s="11">
        <v>-675000</v>
      </c>
    </row>
    <row r="209" spans="1:12" ht="39.75" customHeight="1">
      <c r="A209" s="9">
        <v>6200</v>
      </c>
      <c r="B209" s="10" t="s">
        <v>612</v>
      </c>
      <c r="C209" s="9" t="s">
        <v>368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ht="39.75" customHeight="1">
      <c r="A210" s="9"/>
      <c r="B210" s="10" t="s">
        <v>164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75" customHeight="1">
      <c r="A211" s="9">
        <v>6210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75" customHeight="1">
      <c r="A212" s="9">
        <v>6220</v>
      </c>
      <c r="B212" s="10" t="s">
        <v>615</v>
      </c>
      <c r="C212" s="9" t="s">
        <v>368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ht="39.75" customHeight="1">
      <c r="A213" s="9"/>
      <c r="B213" s="10" t="s">
        <v>166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6221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6222</v>
      </c>
      <c r="B215" s="10" t="s">
        <v>618</v>
      </c>
      <c r="C215" s="9" t="s">
        <v>619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ht="39.75" customHeight="1">
      <c r="A216" s="9">
        <v>6223</v>
      </c>
      <c r="B216" s="10" t="s">
        <v>620</v>
      </c>
      <c r="C216" s="9" t="s">
        <v>621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ht="39.75" customHeight="1">
      <c r="A217" s="9">
        <v>6300</v>
      </c>
      <c r="B217" s="10" t="s">
        <v>622</v>
      </c>
      <c r="C217" s="9" t="s">
        <v>368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ht="39.75" customHeight="1">
      <c r="A218" s="9"/>
      <c r="B218" s="10" t="s">
        <v>164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9.75" customHeight="1">
      <c r="A219" s="9">
        <v>6310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6400</v>
      </c>
      <c r="B220" s="10" t="s">
        <v>625</v>
      </c>
      <c r="C220" s="9" t="s">
        <v>368</v>
      </c>
      <c r="D220" s="11">
        <f>SUM(D222:D225)</f>
        <v>0</v>
      </c>
      <c r="E220" s="11" t="s">
        <v>23</v>
      </c>
      <c r="F220" s="11">
        <f>SUM(F222:F225)</f>
        <v>0</v>
      </c>
      <c r="G220" s="11">
        <f>SUM(G222:G225)</f>
        <v>-10904000</v>
      </c>
      <c r="H220" s="11" t="s">
        <v>23</v>
      </c>
      <c r="I220" s="11">
        <f>SUM(I222:I225)</f>
        <v>-10904000</v>
      </c>
      <c r="J220" s="11">
        <f>SUM(J222:J225)</f>
        <v>-2748400</v>
      </c>
      <c r="K220" s="11" t="s">
        <v>23</v>
      </c>
      <c r="L220" s="11">
        <f>SUM(L222:L225)</f>
        <v>-2748400</v>
      </c>
    </row>
    <row r="221" spans="1:12" ht="39.75" customHeight="1">
      <c r="A221" s="9"/>
      <c r="B221" s="10" t="s">
        <v>164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6410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-10904000</v>
      </c>
      <c r="H222" s="11" t="s">
        <v>23</v>
      </c>
      <c r="I222" s="11">
        <v>-10904000</v>
      </c>
      <c r="J222" s="11">
        <f>SUM(K222,L222)</f>
        <v>-2748400</v>
      </c>
      <c r="K222" s="11" t="s">
        <v>23</v>
      </c>
      <c r="L222" s="11">
        <v>-2748400</v>
      </c>
    </row>
    <row r="223" spans="1:12" ht="39.75" customHeight="1">
      <c r="A223" s="9">
        <v>6420</v>
      </c>
      <c r="B223" s="10" t="s">
        <v>628</v>
      </c>
      <c r="C223" s="9" t="s">
        <v>629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75" customHeight="1">
      <c r="A224" s="9">
        <v>6430</v>
      </c>
      <c r="B224" s="10" t="s">
        <v>630</v>
      </c>
      <c r="C224" s="9" t="s">
        <v>631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ht="39.75" customHeight="1">
      <c r="A225" s="9">
        <v>6440</v>
      </c>
      <c r="B225" s="10" t="s">
        <v>632</v>
      </c>
      <c r="C225" s="9" t="s">
        <v>633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635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636</v>
      </c>
      <c r="D10" s="6" t="s">
        <v>17</v>
      </c>
      <c r="E10" s="6" t="s">
        <v>157</v>
      </c>
      <c r="F10" s="6" t="s">
        <v>637</v>
      </c>
      <c r="G10" s="6" t="s">
        <v>17</v>
      </c>
      <c r="H10" s="6" t="s">
        <v>157</v>
      </c>
      <c r="I10" s="6" t="s">
        <v>638</v>
      </c>
      <c r="J10" s="6" t="s">
        <v>17</v>
      </c>
      <c r="K10" s="6" t="s">
        <v>157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639</v>
      </c>
      <c r="C12" s="11">
        <f>SUM(D12:E12)</f>
        <v>-45050109.8</v>
      </c>
      <c r="D12" s="11">
        <f>Ekamutner!E12-Gorcarnakan_caxs!G12</f>
        <v>0</v>
      </c>
      <c r="E12" s="11">
        <f>Ekamutner!F12-Gorcarnakan_caxs!H12</f>
        <v>-45050109.8</v>
      </c>
      <c r="F12" s="11">
        <f>SUM(G12:H12)</f>
        <v>-45050109.80000001</v>
      </c>
      <c r="G12" s="11">
        <f>Ekamutner!H12-Gorcarnakan_caxs!J12</f>
        <v>0</v>
      </c>
      <c r="H12" s="11">
        <f>Ekamutner!I12-Gorcarnakan_caxs!K12</f>
        <v>-45050109.80000001</v>
      </c>
      <c r="I12" s="11">
        <f>SUM(J12:K12)</f>
        <v>2414250.699999988</v>
      </c>
      <c r="J12" s="11">
        <f>Ekamutner!K12-Gorcarnakan_caxs!M12</f>
        <v>33263346.099999994</v>
      </c>
      <c r="K12" s="11">
        <f>Ekamutner!L12-Gorcarnakan_caxs!N12</f>
        <v>-30849095.400000006</v>
      </c>
    </row>
    <row r="16" ht="39.75" customHeight="1">
      <c r="A16" s="2"/>
    </row>
    <row r="17" spans="1:11" ht="39.75" customHeight="1">
      <c r="A17" s="2"/>
      <c r="B17" s="10" t="s">
        <v>640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-2.2351741790771484E-08</v>
      </c>
      <c r="J17" s="11">
        <f>J12+Dificiti_caxs!K12</f>
        <v>0</v>
      </c>
      <c r="K17" s="11">
        <f>K12+Dificiti_caxs!L12</f>
        <v>0</v>
      </c>
    </row>
    <row r="18" spans="1:11" ht="39.75" customHeight="1">
      <c r="A18" s="2"/>
      <c r="B18" s="10" t="s">
        <v>641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642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356</v>
      </c>
      <c r="B8" s="5"/>
      <c r="C8" s="5"/>
      <c r="D8" s="5" t="s">
        <v>644</v>
      </c>
      <c r="E8" s="5"/>
      <c r="F8" s="5"/>
      <c r="G8" s="5" t="s">
        <v>645</v>
      </c>
      <c r="H8" s="5"/>
      <c r="I8" s="5"/>
      <c r="J8" s="5" t="s">
        <v>646</v>
      </c>
      <c r="K8" s="5"/>
      <c r="L8" s="5"/>
    </row>
    <row r="9" spans="1:12" ht="39.75" customHeight="1">
      <c r="A9" s="6" t="s">
        <v>647</v>
      </c>
      <c r="B9" s="7"/>
      <c r="C9" s="6"/>
      <c r="D9" s="6" t="s">
        <v>357</v>
      </c>
      <c r="E9" s="6" t="s">
        <v>648</v>
      </c>
      <c r="F9" s="6"/>
      <c r="G9" s="6" t="s">
        <v>359</v>
      </c>
      <c r="H9" s="6" t="s">
        <v>649</v>
      </c>
      <c r="I9" s="6"/>
      <c r="J9" s="6" t="s">
        <v>361</v>
      </c>
      <c r="K9" s="5" t="s">
        <v>648</v>
      </c>
      <c r="L9" s="5"/>
    </row>
    <row r="10" spans="1:12" ht="19.5" customHeight="1">
      <c r="A10" s="6"/>
      <c r="B10" s="6" t="s">
        <v>363</v>
      </c>
      <c r="C10" s="6" t="s">
        <v>647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650</v>
      </c>
      <c r="C12" s="9"/>
      <c r="D12" s="11">
        <f aca="true" t="shared" si="0" ref="D12:L12">SUM(D14,D74)</f>
        <v>45050109.79999999</v>
      </c>
      <c r="E12" s="11">
        <f t="shared" si="0"/>
        <v>0</v>
      </c>
      <c r="F12" s="11">
        <f t="shared" si="0"/>
        <v>45050109.8</v>
      </c>
      <c r="G12" s="11">
        <f t="shared" si="0"/>
        <v>45050109.79999999</v>
      </c>
      <c r="H12" s="11">
        <f t="shared" si="0"/>
        <v>0</v>
      </c>
      <c r="I12" s="11">
        <f t="shared" si="0"/>
        <v>45050109.8</v>
      </c>
      <c r="J12" s="11">
        <f t="shared" si="0"/>
        <v>-2414250.7000000104</v>
      </c>
      <c r="K12" s="11">
        <f t="shared" si="0"/>
        <v>-33263346.1</v>
      </c>
      <c r="L12" s="11">
        <f t="shared" si="0"/>
        <v>30849095.4</v>
      </c>
    </row>
    <row r="13" spans="1:12" ht="39.75" customHeight="1">
      <c r="A13" s="9"/>
      <c r="B13" s="10" t="s">
        <v>164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651</v>
      </c>
      <c r="C14" s="9"/>
      <c r="D14" s="11">
        <f aca="true" t="shared" si="1" ref="D14:L14">SUM(D16,D44)</f>
        <v>45050109.79999999</v>
      </c>
      <c r="E14" s="11">
        <f t="shared" si="1"/>
        <v>0</v>
      </c>
      <c r="F14" s="11">
        <f t="shared" si="1"/>
        <v>45050109.8</v>
      </c>
      <c r="G14" s="11">
        <f t="shared" si="1"/>
        <v>45050109.79999999</v>
      </c>
      <c r="H14" s="11">
        <f t="shared" si="1"/>
        <v>0</v>
      </c>
      <c r="I14" s="11">
        <f t="shared" si="1"/>
        <v>45050109.8</v>
      </c>
      <c r="J14" s="11">
        <f t="shared" si="1"/>
        <v>-2414250.7000000104</v>
      </c>
      <c r="K14" s="11">
        <f t="shared" si="1"/>
        <v>-33263346.1</v>
      </c>
      <c r="L14" s="11">
        <f t="shared" si="1"/>
        <v>30849095.4</v>
      </c>
    </row>
    <row r="15" spans="1:12" ht="39.75" customHeight="1">
      <c r="A15" s="9"/>
      <c r="B15" s="10" t="s">
        <v>164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652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654</v>
      </c>
      <c r="C20" s="9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656</v>
      </c>
      <c r="C21" s="9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658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659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660</v>
      </c>
      <c r="C26" s="9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664</v>
      </c>
      <c r="C30" s="9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667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668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669</v>
      </c>
      <c r="C36" s="9" t="s">
        <v>661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672</v>
      </c>
      <c r="C40" s="9" t="s">
        <v>665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674</v>
      </c>
      <c r="C44" s="9"/>
      <c r="D44" s="11">
        <f aca="true" t="shared" si="7" ref="D44:L44">SUM(D46,D51,D55,D70,D71,D72)</f>
        <v>45050109.79999999</v>
      </c>
      <c r="E44" s="11">
        <f t="shared" si="7"/>
        <v>0</v>
      </c>
      <c r="F44" s="11">
        <f t="shared" si="7"/>
        <v>45050109.8</v>
      </c>
      <c r="G44" s="11">
        <f t="shared" si="7"/>
        <v>45050109.79999999</v>
      </c>
      <c r="H44" s="11">
        <f t="shared" si="7"/>
        <v>0</v>
      </c>
      <c r="I44" s="11">
        <f t="shared" si="7"/>
        <v>45050109.8</v>
      </c>
      <c r="J44" s="11">
        <f t="shared" si="7"/>
        <v>-2414250.7000000104</v>
      </c>
      <c r="K44" s="11">
        <f t="shared" si="7"/>
        <v>-33263346.1</v>
      </c>
      <c r="L44" s="11">
        <f t="shared" si="7"/>
        <v>30849095.4</v>
      </c>
    </row>
    <row r="45" spans="1:12" ht="39.75" customHeight="1">
      <c r="A45" s="9"/>
      <c r="B45" s="10" t="s">
        <v>164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676</v>
      </c>
      <c r="C48" s="9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678</v>
      </c>
      <c r="C49" s="9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679</v>
      </c>
      <c r="C50" s="9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681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682</v>
      </c>
      <c r="C53" s="9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684</v>
      </c>
      <c r="C54" s="9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686</v>
      </c>
      <c r="C55" s="9"/>
      <c r="D55" s="11">
        <f>D57+D63-D60</f>
        <v>45050109.79999999</v>
      </c>
      <c r="E55" s="11">
        <f>E57+E63-E60</f>
        <v>0</v>
      </c>
      <c r="F55" s="11">
        <f>F63</f>
        <v>45050109.8</v>
      </c>
      <c r="G55" s="11">
        <f>G57+G63-G60</f>
        <v>45050109.79999999</v>
      </c>
      <c r="H55" s="11">
        <f>H57+H63-H60</f>
        <v>0</v>
      </c>
      <c r="I55" s="11">
        <f>I63</f>
        <v>45050109.8</v>
      </c>
      <c r="J55" s="11">
        <f>J57+J63-J60</f>
        <v>45050109.79999999</v>
      </c>
      <c r="K55" s="11">
        <f>K57+K63-K60</f>
        <v>0</v>
      </c>
      <c r="L55" s="11">
        <f>L63</f>
        <v>45050109.8</v>
      </c>
    </row>
    <row r="56" spans="1:12" ht="39.75" customHeight="1">
      <c r="A56" s="9"/>
      <c r="B56" s="10" t="s">
        <v>164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687</v>
      </c>
      <c r="C57" s="9" t="s">
        <v>688</v>
      </c>
      <c r="D57" s="11">
        <f>SUM(D61,D62)</f>
        <v>45050043.4</v>
      </c>
      <c r="E57" s="11">
        <f>SUM(E61,E62)</f>
        <v>45050043.4</v>
      </c>
      <c r="F57" s="11" t="s">
        <v>23</v>
      </c>
      <c r="G57" s="11">
        <f>SUM(G61,G62)</f>
        <v>45050043.4</v>
      </c>
      <c r="H57" s="11">
        <f>SUM(H61,H62)</f>
        <v>45050043.4</v>
      </c>
      <c r="I57" s="11" t="s">
        <v>23</v>
      </c>
      <c r="J57" s="11">
        <f>SUM(J61,J62)</f>
        <v>45050043.4</v>
      </c>
      <c r="K57" s="11">
        <f>SUM(K61,K62)</f>
        <v>45050043.4</v>
      </c>
      <c r="L57" s="11" t="s">
        <v>23</v>
      </c>
    </row>
    <row r="58" spans="1:12" ht="39.75" customHeight="1">
      <c r="A58" s="9"/>
      <c r="B58" s="10" t="s">
        <v>166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689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75" customHeight="1">
      <c r="A60" s="9">
        <v>8193</v>
      </c>
      <c r="B60" s="10" t="s">
        <v>690</v>
      </c>
      <c r="C60" s="9"/>
      <c r="D60" s="11">
        <f>D57-D59</f>
        <v>45050043.4</v>
      </c>
      <c r="E60" s="11">
        <f>E57-E59</f>
        <v>45050043.4</v>
      </c>
      <c r="F60" s="11" t="s">
        <v>23</v>
      </c>
      <c r="G60" s="11">
        <f>G57-G59</f>
        <v>45050043.4</v>
      </c>
      <c r="H60" s="11">
        <f>H57-H59</f>
        <v>45050043.4</v>
      </c>
      <c r="I60" s="11" t="s">
        <v>23</v>
      </c>
      <c r="J60" s="11">
        <f>J57-J59</f>
        <v>45050043.4</v>
      </c>
      <c r="K60" s="11">
        <f>K57-K59</f>
        <v>45050043.4</v>
      </c>
      <c r="L60" s="11" t="s">
        <v>23</v>
      </c>
    </row>
    <row r="61" spans="1:12" ht="39.75" customHeight="1">
      <c r="A61" s="9">
        <v>8194</v>
      </c>
      <c r="B61" s="10" t="s">
        <v>691</v>
      </c>
      <c r="C61" s="9" t="s">
        <v>692</v>
      </c>
      <c r="D61" s="11">
        <f>SUM(E61,F61)</f>
        <v>45050043.4</v>
      </c>
      <c r="E61" s="11">
        <v>45050043.4</v>
      </c>
      <c r="F61" s="11" t="s">
        <v>23</v>
      </c>
      <c r="G61" s="11">
        <f>SUM(H61,I61)</f>
        <v>45050043.4</v>
      </c>
      <c r="H61" s="11">
        <v>45050043.4</v>
      </c>
      <c r="I61" s="11" t="s">
        <v>23</v>
      </c>
      <c r="J61" s="11">
        <f>SUM(K61,L61)</f>
        <v>45050043.4</v>
      </c>
      <c r="K61" s="11">
        <v>45050043.4</v>
      </c>
      <c r="L61" s="11" t="s">
        <v>23</v>
      </c>
    </row>
    <row r="62" spans="1:12" ht="39.75" customHeight="1">
      <c r="A62" s="9">
        <v>8195</v>
      </c>
      <c r="B62" s="10" t="s">
        <v>693</v>
      </c>
      <c r="C62" s="9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8196</v>
      </c>
      <c r="B63" s="10" t="s">
        <v>695</v>
      </c>
      <c r="C63" s="9" t="s">
        <v>696</v>
      </c>
      <c r="D63" s="11">
        <f aca="true" t="shared" si="9" ref="D63:L63">SUM(D65,D69)</f>
        <v>45050109.8</v>
      </c>
      <c r="E63" s="11">
        <f t="shared" si="9"/>
        <v>0</v>
      </c>
      <c r="F63" s="11">
        <f t="shared" si="9"/>
        <v>45050109.8</v>
      </c>
      <c r="G63" s="11">
        <f t="shared" si="9"/>
        <v>45050109.8</v>
      </c>
      <c r="H63" s="11">
        <f t="shared" si="9"/>
        <v>0</v>
      </c>
      <c r="I63" s="11">
        <f t="shared" si="9"/>
        <v>45050109.8</v>
      </c>
      <c r="J63" s="11">
        <f t="shared" si="9"/>
        <v>45050109.8</v>
      </c>
      <c r="K63" s="11">
        <f t="shared" si="9"/>
        <v>0</v>
      </c>
      <c r="L63" s="11">
        <f t="shared" si="9"/>
        <v>45050109.8</v>
      </c>
    </row>
    <row r="64" spans="1:12" ht="39.75" customHeight="1">
      <c r="A64" s="9"/>
      <c r="B64" s="10" t="s">
        <v>166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697</v>
      </c>
      <c r="C65" s="9"/>
      <c r="D65" s="11">
        <f>SUM(D67,D68)</f>
        <v>66.4</v>
      </c>
      <c r="E65" s="11" t="s">
        <v>23</v>
      </c>
      <c r="F65" s="11">
        <f>SUM(F67,F68)</f>
        <v>66.4</v>
      </c>
      <c r="G65" s="11">
        <f>SUM(G67,G68)</f>
        <v>66.4</v>
      </c>
      <c r="H65" s="11" t="s">
        <v>23</v>
      </c>
      <c r="I65" s="11">
        <f>SUM(I67,I68)</f>
        <v>66.4</v>
      </c>
      <c r="J65" s="11">
        <f>SUM(J67,J68)</f>
        <v>66.4</v>
      </c>
      <c r="K65" s="11" t="s">
        <v>23</v>
      </c>
      <c r="L65" s="11">
        <f>SUM(L67,L68)</f>
        <v>66.4</v>
      </c>
    </row>
    <row r="66" spans="1:12" ht="39.75" customHeight="1">
      <c r="A66" s="9"/>
      <c r="B66" s="10" t="s">
        <v>164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698</v>
      </c>
      <c r="C67" s="9" t="s">
        <v>699</v>
      </c>
      <c r="D67" s="11">
        <f>SUM(E67,F67)</f>
        <v>66.4</v>
      </c>
      <c r="E67" s="11" t="s">
        <v>23</v>
      </c>
      <c r="F67" s="11">
        <v>66.4</v>
      </c>
      <c r="G67" s="11">
        <f>SUM(H67,I67)</f>
        <v>66.4</v>
      </c>
      <c r="H67" s="11" t="s">
        <v>23</v>
      </c>
      <c r="I67" s="11">
        <v>66.4</v>
      </c>
      <c r="J67" s="11">
        <f aca="true" t="shared" si="10" ref="J67:J73">SUM(K67,L67)</f>
        <v>66.4</v>
      </c>
      <c r="K67" s="11" t="s">
        <v>23</v>
      </c>
      <c r="L67" s="11">
        <v>66.4</v>
      </c>
    </row>
    <row r="68" spans="1:12" ht="39.75" customHeight="1">
      <c r="A68" s="9">
        <v>8199</v>
      </c>
      <c r="B68" s="10" t="s">
        <v>700</v>
      </c>
      <c r="C68" s="9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702</v>
      </c>
      <c r="C69" s="9"/>
      <c r="D69" s="11">
        <f>SUM(E69,F69)</f>
        <v>45050043.4</v>
      </c>
      <c r="E69" s="11" t="s">
        <v>23</v>
      </c>
      <c r="F69" s="11">
        <f>E57-E59</f>
        <v>45050043.4</v>
      </c>
      <c r="G69" s="11">
        <f>SUM(H69,I69)</f>
        <v>45050043.4</v>
      </c>
      <c r="H69" s="11" t="s">
        <v>23</v>
      </c>
      <c r="I69" s="11">
        <f>H57-H59</f>
        <v>45050043.4</v>
      </c>
      <c r="J69" s="11">
        <f t="shared" si="10"/>
        <v>45050043.4</v>
      </c>
      <c r="K69" s="11" t="s">
        <v>23</v>
      </c>
      <c r="L69" s="11">
        <f>K57-K59</f>
        <v>45050043.4</v>
      </c>
    </row>
    <row r="70" spans="1:12" ht="39.75" customHeight="1">
      <c r="A70" s="9">
        <v>8201</v>
      </c>
      <c r="B70" s="10" t="s">
        <v>703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704</v>
      </c>
      <c r="C71" s="9"/>
      <c r="D71" s="11">
        <f>SUM(E71,F71)</f>
        <v>0</v>
      </c>
      <c r="E71" s="11" t="s">
        <v>23</v>
      </c>
      <c r="F71" s="11" t="s">
        <v>163</v>
      </c>
      <c r="G71" s="11">
        <f>SUM(H71,I71)</f>
        <v>0</v>
      </c>
      <c r="H71" s="11" t="s">
        <v>23</v>
      </c>
      <c r="I71" s="11" t="s">
        <v>163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-47464360.5</v>
      </c>
      <c r="K72" s="11">
        <v>-33263346.1</v>
      </c>
      <c r="L72" s="11">
        <v>-14201014.4</v>
      </c>
    </row>
    <row r="73" spans="1:12" ht="39.75" customHeight="1">
      <c r="A73" s="9">
        <v>8204</v>
      </c>
      <c r="B73" s="10" t="s">
        <v>706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707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708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709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654</v>
      </c>
      <c r="C80" s="9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656</v>
      </c>
      <c r="C81" s="9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712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714</v>
      </c>
      <c r="C86" s="9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716</v>
      </c>
      <c r="C87" s="9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718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719</v>
      </c>
      <c r="C90" s="9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720</v>
      </c>
      <c r="C91" s="9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dcterms:created xsi:type="dcterms:W3CDTF">2020-01-30T08:24:21Z</dcterms:created>
  <dcterms:modified xsi:type="dcterms:W3CDTF">2020-01-30T08:26:43Z</dcterms:modified>
  <cp:category/>
  <cp:version/>
  <cp:contentType/>
  <cp:contentStatus/>
</cp:coreProperties>
</file>