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Isaxanyan\"/>
    </mc:Choice>
  </mc:AlternateContent>
  <bookViews>
    <workbookView xWindow="0" yWindow="0" windowWidth="23580" windowHeight="907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M7" i="4" l="1"/>
  <c r="L7" i="4"/>
  <c r="M6" i="4"/>
  <c r="L6" i="4"/>
  <c r="M5" i="4"/>
  <c r="L5" i="4"/>
  <c r="M4" i="4"/>
  <c r="L4" i="4"/>
  <c r="M3" i="4"/>
  <c r="L3" i="4"/>
  <c r="O7" i="4"/>
  <c r="O6" i="4"/>
  <c r="O5" i="4"/>
  <c r="O4" i="4" l="1"/>
  <c r="O3" i="4" l="1"/>
</calcChain>
</file>

<file path=xl/sharedStrings.xml><?xml version="1.0" encoding="utf-8"?>
<sst xmlns="http://schemas.openxmlformats.org/spreadsheetml/2006/main" count="38" uniqueCount="26">
  <si>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</si>
  <si>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</si>
  <si>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</si>
  <si>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</si>
  <si>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</si>
  <si>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</si>
  <si>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</si>
  <si>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</si>
  <si>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</si>
  <si>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</si>
  <si>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</si>
  <si>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Գնահատման ամսաթիվը</t>
  </si>
  <si>
    <t xml:space="preserve">Քանակը /հատ/ </t>
  </si>
  <si>
    <t>Գնահատված արժեքը  /դրամ/</t>
  </si>
  <si>
    <t>24-Ա 02/03/2020թ․</t>
  </si>
  <si>
    <t>Գայլիկոնման ուղղահայաց հաստոց ՏՈՒ-200</t>
  </si>
  <si>
    <t>05.06.2019թ․</t>
  </si>
  <si>
    <t>Խառատային հաստոց             Հ-1812</t>
  </si>
  <si>
    <t>Ֆրեզերային հաստոց  6Ռ-82</t>
  </si>
  <si>
    <t>Էլ. Գայլիկոնիչ պտուտակահան</t>
  </si>
  <si>
    <t>Փականագործի մամլակ 71487102</t>
  </si>
  <si>
    <t>01.07.2019թ.</t>
  </si>
  <si>
    <t>1978թ.</t>
  </si>
  <si>
    <t>2002թ.</t>
  </si>
  <si>
    <t>1999թ.</t>
  </si>
  <si>
    <t>1987թ.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</si>
</sst>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395655</xdr:colOff>
      <xdr:row>0</xdr:row>
      <xdr:rowOff>1208942</xdr:rowOff>
    </xdr:to>
    <xdr:sp macro="" textlink="">
      <xdr:nvSpPr>
        <xdr:cNvPr id="2" name="TextBox 1"/>
        <xdr:cNvSpPr txBox="1"/>
      </xdr:nvSpPr>
      <xdr:spPr>
        <a:xfrm>
          <a:off x="43295" y="26669"/>
          <a:ext cx="6411725" cy="1182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«ԳՈՒՅՔԻ ԳՆԱՀԱՏՄԱՆ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ԵՎ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ԱՃՈՒՐԴԻ ԿԵՆՏՐՈՆ» ՊԵՏԱԿԱՆ ՈՉ ԱՌԵՎՏՐԱՅԻՆ ԿԱԶՄԱԿԵՐՊՈՒԹՅՈՒՆԸ ՀՐԱՎԻՐՈՒՄ Է ԱՃՈՒՐԴԻ, ՈՐԸ ՏԵՂԻ ԿՈՒՆԵՆԱ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2020Թ. ՕԳՈՍՏՈՍԻ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31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10:30-ԻՆ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ՀԱՍՑԵՈՒՄ։</a:t>
          </a: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</a:t>
          </a: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</a:t>
          </a: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մարտի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2-ի թիվ 24-Ա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վարչապետի աշխատակազմին ամրացված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28868</xdr:colOff>
      <xdr:row>7</xdr:row>
      <xdr:rowOff>21981</xdr:rowOff>
    </xdr:from>
    <xdr:to>
      <xdr:col>12</xdr:col>
      <xdr:colOff>410308</xdr:colOff>
      <xdr:row>45</xdr:row>
      <xdr:rowOff>29308</xdr:rowOff>
    </xdr:to>
    <xdr:sp macro="" textlink="">
      <xdr:nvSpPr>
        <xdr:cNvPr id="3" name="TextBox 2"/>
        <xdr:cNvSpPr txBox="1"/>
      </xdr:nvSpPr>
      <xdr:spPr>
        <a:xfrm>
          <a:off x="28868" y="4352193"/>
          <a:ext cx="6440805" cy="80815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«Գույքի գնահատման և աճուրդի կենտրոն» ՊՈԱԿ` յուրաքանչյուր աշխատանքային օր՝ ժամը 9։00-18։00-ն, 043-06-07-09 հեռախոսահամարով, իսկ գույքի պահառության վայր՝ 098-04-44-00 և 044-77-77-08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***Համաձայն Պետական գույքի կառավարման կոմիտեի նախագահի 2020թ. մարտի 2-ի թիվ 24-Ա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«Գույքի գնահատման և աճուրդի կենտրոն»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75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5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75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75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 ստանալու համար կարող եք զանգահարել՝ հեռ. 010-52-63-32, 043-06-07-16 կամ դիմել հասցեն` ք.Երևան, Զաքիյան 10 հասցեով, ինտերնետ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URL://www.spm.am: </a:t>
          </a:r>
          <a:endParaRPr kumimoji="0" lang="ru-RU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Ծանուցում՝ 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ծանուցման մեջ հնարավոր է կատարվեն փոփոխություններ ըստ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անհրաժեշտության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օրենքով սահմանված կարգով: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լրացումները կհրապարակվեն այն ձևով, ինչպես կատարվել է աճուրդի մասին սույն հրապարակային ծանուցումը: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Հայաստանի Հանրապետության տարածքային կառավարման և ենթակառուց­վածք­ների նախարարության պետական գույքի կառավարման կոմիտե</a:t>
          </a:r>
          <a:endParaRPr kumimoji="0" lang="ru-RU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109903</xdr:colOff>
      <xdr:row>46</xdr:row>
      <xdr:rowOff>21981</xdr:rowOff>
    </xdr:from>
    <xdr:to>
      <xdr:col>12</xdr:col>
      <xdr:colOff>251031</xdr:colOff>
      <xdr:row>47</xdr:row>
      <xdr:rowOff>32199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09903" y="13313019"/>
          <a:ext cx="6207820" cy="1640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130" zoomScaleNormal="130" workbookViewId="0">
      <selection activeCell="P2" sqref="P2"/>
    </sheetView>
  </sheetViews>
  <sheetFormatPr defaultRowHeight="16.5" x14ac:dyDescent="0.3"/>
  <cols>
    <col min="1" max="1" width="3" style="4" customWidth="1"/>
    <col min="2" max="2" width="3.85546875" style="4" customWidth="1"/>
    <col min="3" max="3" width="8" style="4" customWidth="1"/>
    <col min="4" max="4" width="15.7109375" style="4" customWidth="1"/>
    <col min="5" max="5" width="5.140625" style="4" customWidth="1"/>
    <col min="6" max="6" width="7.42578125" style="4" customWidth="1"/>
    <col min="7" max="7" width="12.85546875" style="4" customWidth="1"/>
    <col min="8" max="8" width="8.28515625" style="4" customWidth="1"/>
    <col min="9" max="9" width="6.85546875" style="4" customWidth="1"/>
    <col min="10" max="10" width="7.28515625" style="4" customWidth="1"/>
    <col min="11" max="12" width="6.28515625" style="4" customWidth="1"/>
    <col min="13" max="13" width="6.5703125" style="4" customWidth="1"/>
    <col min="14" max="14" width="7.5703125" style="4" customWidth="1"/>
    <col min="15" max="15" width="9.140625" style="4" hidden="1" customWidth="1"/>
    <col min="16" max="16384" width="9.140625" style="4"/>
  </cols>
  <sheetData>
    <row r="1" spans="1:15" ht="97.5" customHeight="1" x14ac:dyDescent="0.3"/>
    <row r="2" spans="1:15" s="1" customFormat="1" ht="78" customHeight="1" x14ac:dyDescent="0.25">
      <c r="A2" s="8" t="s">
        <v>0</v>
      </c>
      <c r="B2" s="11" t="s">
        <v>4</v>
      </c>
      <c r="C2" s="11" t="s">
        <v>10</v>
      </c>
      <c r="D2" s="8" t="s">
        <v>1</v>
      </c>
      <c r="E2" s="8" t="s">
        <v>12</v>
      </c>
      <c r="F2" s="8" t="s">
        <v>7</v>
      </c>
      <c r="G2" s="8" t="s">
        <v>6</v>
      </c>
      <c r="H2" s="8" t="s">
        <v>11</v>
      </c>
      <c r="I2" s="11" t="s">
        <v>8</v>
      </c>
      <c r="J2" s="8" t="s">
        <v>13</v>
      </c>
      <c r="K2" s="8" t="s">
        <v>2</v>
      </c>
      <c r="L2" s="9" t="s">
        <v>3</v>
      </c>
      <c r="M2" s="9" t="s">
        <v>5</v>
      </c>
      <c r="O2" s="5">
        <v>0.8</v>
      </c>
    </row>
    <row r="3" spans="1:15" s="3" customFormat="1" ht="33.75" customHeight="1" x14ac:dyDescent="0.25">
      <c r="A3" s="2">
        <v>1</v>
      </c>
      <c r="B3" s="2">
        <v>1</v>
      </c>
      <c r="C3" s="12" t="s">
        <v>14</v>
      </c>
      <c r="D3" s="13" t="s">
        <v>15</v>
      </c>
      <c r="E3" s="16">
        <v>1</v>
      </c>
      <c r="F3" s="14" t="s">
        <v>22</v>
      </c>
      <c r="G3" s="15" t="s">
        <v>9</v>
      </c>
      <c r="H3" s="14" t="s">
        <v>16</v>
      </c>
      <c r="I3" s="10">
        <v>12000</v>
      </c>
      <c r="J3" s="10">
        <v>50000</v>
      </c>
      <c r="K3" s="10">
        <v>16384</v>
      </c>
      <c r="L3" s="10">
        <f t="shared" ref="L3:L7" si="0">ROUNDUP(K3*0.05,0)</f>
        <v>820</v>
      </c>
      <c r="M3" s="10">
        <f>IF(K3&lt;=10000,250,IF(K3&lt;=50000,ROUNDUP(250+(K3-10000)*0.03,0),IF(K3&lt;=500000,ROUNDUP(1450+(K3-50000)*0.02,0),IF(K3&lt;=1000000,ROUNDUP(10450+(K3-500000)*0.01,0),IF(K3&lt;=10000000,ROUNDUP(15450+(K3-1000000)*0.001,0),IF(K3&lt;=100000000,ROUNDUP(24450+(K3-10000000)*0.0001,0),IF(K3&lt;=1000000000,ROUNDUP(33450+(K3-100000000)*0.00001,0),45000)))))))</f>
        <v>442</v>
      </c>
      <c r="O3" s="6">
        <f>ROUNDUP(K3*0.8,0)</f>
        <v>13108</v>
      </c>
    </row>
    <row r="4" spans="1:15" s="3" customFormat="1" ht="33.75" customHeight="1" x14ac:dyDescent="0.25">
      <c r="A4" s="2">
        <v>2</v>
      </c>
      <c r="B4" s="2">
        <v>2</v>
      </c>
      <c r="C4" s="12" t="s">
        <v>14</v>
      </c>
      <c r="D4" s="13" t="s">
        <v>17</v>
      </c>
      <c r="E4" s="16">
        <v>1</v>
      </c>
      <c r="F4" s="14" t="s">
        <v>22</v>
      </c>
      <c r="G4" s="15" t="s">
        <v>9</v>
      </c>
      <c r="H4" s="14" t="s">
        <v>16</v>
      </c>
      <c r="I4" s="10">
        <v>12000</v>
      </c>
      <c r="J4" s="10">
        <v>750000</v>
      </c>
      <c r="K4" s="10">
        <v>245760</v>
      </c>
      <c r="L4" s="10">
        <f t="shared" si="0"/>
        <v>12288</v>
      </c>
      <c r="M4" s="10">
        <f>IF(K4&lt;=10000,250,IF(K4&lt;=50000,ROUNDUP(250+(K4-10000)*0.03,0),IF(K4&lt;=500000,ROUNDUP(1450+(K4-50000)*0.02,0),IF(K4&lt;=1000000,ROUNDUP(10450+(K4-500000)*0.01,0),IF(K4&lt;=10000000,ROUNDUP(15450+(K4-1000000)*0.001,0),IF(K4&lt;=100000000,ROUNDUP(24450+(K4-10000000)*0.0001,0),IF(K4&lt;=1000000000,ROUNDUP(33450+(K4-100000000)*0.00001,0),45000)))))))</f>
        <v>5366</v>
      </c>
      <c r="O4" s="6">
        <f t="shared" ref="O4" si="1">ROUNDUP(K4*0.8,0)</f>
        <v>196608</v>
      </c>
    </row>
    <row r="5" spans="1:15" s="3" customFormat="1" ht="33.75" customHeight="1" x14ac:dyDescent="0.25">
      <c r="A5" s="2">
        <v>3</v>
      </c>
      <c r="B5" s="2">
        <v>3</v>
      </c>
      <c r="C5" s="12" t="s">
        <v>14</v>
      </c>
      <c r="D5" s="13" t="s">
        <v>18</v>
      </c>
      <c r="E5" s="16">
        <v>1</v>
      </c>
      <c r="F5" s="14" t="s">
        <v>25</v>
      </c>
      <c r="G5" s="15" t="s">
        <v>9</v>
      </c>
      <c r="H5" s="14" t="s">
        <v>16</v>
      </c>
      <c r="I5" s="10">
        <v>12000</v>
      </c>
      <c r="J5" s="10">
        <v>550000</v>
      </c>
      <c r="K5" s="10">
        <v>180224</v>
      </c>
      <c r="L5" s="10">
        <f t="shared" si="0"/>
        <v>9012</v>
      </c>
      <c r="M5" s="10">
        <f>IF(K5&lt;=10000,250,IF(K5&lt;=50000,ROUNDUP(250+(K5-10000)*0.03,0),IF(K5&lt;=500000,ROUNDUP(1450+(K5-50000)*0.02,0),IF(K5&lt;=1000000,ROUNDUP(10450+(K5-500000)*0.01,0),IF(K5&lt;=10000000,ROUNDUP(15450+(K5-1000000)*0.001,0),IF(K5&lt;=100000000,ROUNDUP(24450+(K5-10000000)*0.0001,0),IF(K5&lt;=1000000000,ROUNDUP(33450+(K5-100000000)*0.00001,0),45000)))))))</f>
        <v>4055</v>
      </c>
      <c r="O5" s="6">
        <f>ROUNDUP(K5*0.8,0)</f>
        <v>144180</v>
      </c>
    </row>
    <row r="6" spans="1:15" s="3" customFormat="1" ht="33.75" customHeight="1" x14ac:dyDescent="0.25">
      <c r="A6" s="2">
        <v>4</v>
      </c>
      <c r="B6" s="2">
        <v>4</v>
      </c>
      <c r="C6" s="12" t="s">
        <v>14</v>
      </c>
      <c r="D6" s="13" t="s">
        <v>19</v>
      </c>
      <c r="E6" s="16">
        <v>1</v>
      </c>
      <c r="F6" s="14" t="s">
        <v>23</v>
      </c>
      <c r="G6" s="15" t="s">
        <v>9</v>
      </c>
      <c r="H6" s="14" t="s">
        <v>16</v>
      </c>
      <c r="I6" s="10">
        <v>12000</v>
      </c>
      <c r="J6" s="10">
        <v>650000</v>
      </c>
      <c r="K6" s="10">
        <v>212992</v>
      </c>
      <c r="L6" s="10">
        <f t="shared" si="0"/>
        <v>10650</v>
      </c>
      <c r="M6" s="10">
        <f>IF(K6&lt;=10000,250,IF(K6&lt;=50000,ROUNDUP(250+(K6-10000)*0.03,0),IF(K6&lt;=500000,ROUNDUP(1450+(K6-50000)*0.02,0),IF(K6&lt;=1000000,ROUNDUP(10450+(K6-500000)*0.01,0),IF(K6&lt;=10000000,ROUNDUP(15450+(K6-1000000)*0.001,0),IF(K6&lt;=100000000,ROUNDUP(24450+(K6-10000000)*0.0001,0),IF(K6&lt;=1000000000,ROUNDUP(33450+(K6-100000000)*0.00001,0),45000)))))))</f>
        <v>4710</v>
      </c>
      <c r="O6" s="6">
        <f t="shared" ref="O6" si="2">ROUNDUP(K6*0.8,0)</f>
        <v>170394</v>
      </c>
    </row>
    <row r="7" spans="1:15" s="3" customFormat="1" ht="33.75" customHeight="1" x14ac:dyDescent="0.25">
      <c r="A7" s="2">
        <v>5</v>
      </c>
      <c r="B7" s="2">
        <v>5</v>
      </c>
      <c r="C7" s="12" t="s">
        <v>14</v>
      </c>
      <c r="D7" s="13" t="s">
        <v>20</v>
      </c>
      <c r="E7" s="16">
        <v>1</v>
      </c>
      <c r="F7" s="14" t="s">
        <v>24</v>
      </c>
      <c r="G7" s="15" t="s">
        <v>9</v>
      </c>
      <c r="H7" s="14" t="s">
        <v>21</v>
      </c>
      <c r="I7" s="10">
        <v>1200</v>
      </c>
      <c r="J7" s="10">
        <v>20000</v>
      </c>
      <c r="K7" s="10">
        <v>6554</v>
      </c>
      <c r="L7" s="10">
        <f t="shared" si="0"/>
        <v>328</v>
      </c>
      <c r="M7" s="10">
        <f>IF(K7&lt;=10000,250,IF(K7&lt;=50000,ROUNDUP(250+(K7-10000)*0.03,0),IF(K7&lt;=500000,ROUNDUP(1450+(K7-50000)*0.02,0),IF(K7&lt;=1000000,ROUNDUP(10450+(K7-500000)*0.01,0),IF(K7&lt;=10000000,ROUNDUP(15450+(K7-1000000)*0.001,0),IF(K7&lt;=100000000,ROUNDUP(24450+(K7-10000000)*0.0001,0),IF(K7&lt;=1000000000,ROUNDUP(33450+(K7-100000000)*0.00001,0),45000)))))))</f>
        <v>250</v>
      </c>
      <c r="O7" s="6">
        <f>ROUNDUP(K7*0.8,0)</f>
        <v>5244</v>
      </c>
    </row>
    <row r="11" spans="1:15" x14ac:dyDescent="0.3">
      <c r="K11" s="7"/>
    </row>
    <row r="47" ht="12" customHeight="1" x14ac:dyDescent="0.3"/>
    <row r="48" ht="12" customHeight="1" x14ac:dyDescent="0.3"/>
    <row r="49" ht="12" customHeight="1" x14ac:dyDescent="0.3"/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https:/mul-spm.gov.am/tasks/docs/attachment.php?id=122864&amp;fn=VarchAshx2-24-6.xlsx&amp;out=1&amp;token=dcd058d2852f297525a3</cp:keywords>
  <cp:lastModifiedBy>Windows User</cp:lastModifiedBy>
  <cp:lastPrinted>2020-08-06T10:50:05Z</cp:lastPrinted>
  <dcterms:created xsi:type="dcterms:W3CDTF">2012-09-27T09:10:38Z</dcterms:created>
  <dcterms:modified xsi:type="dcterms:W3CDTF">2020-08-07T05:26:12Z</dcterms:modified>
</cp:coreProperties>
</file>