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645"/>
  </bookViews>
  <sheets>
    <sheet name="sheet" sheetId="4" r:id="rId1"/>
  </sheets>
  <calcPr calcId="162913"/>
</workbook>
</file>

<file path=xl/calcChain.xml><?xml version="1.0" encoding="utf-8"?>
<calcChain xmlns="http://schemas.openxmlformats.org/spreadsheetml/2006/main">
  <c r="M3" i="4" l="1"/>
  <c r="M4" i="4" l="1"/>
  <c r="M5" i="4"/>
  <c r="M6" i="4"/>
  <c r="M7" i="4"/>
  <c r="M8" i="4"/>
  <c r="M9" i="4"/>
  <c r="M10" i="4"/>
  <c r="M11" i="4"/>
  <c r="M12" i="4"/>
  <c r="M13" i="4"/>
  <c r="M14" i="4"/>
  <c r="J11" i="4" l="1"/>
  <c r="J12" i="4"/>
  <c r="J13" i="4"/>
  <c r="J14" i="4"/>
  <c r="I11" i="4"/>
  <c r="I12" i="4"/>
  <c r="I13" i="4"/>
  <c r="I14" i="4"/>
  <c r="J10" i="4"/>
  <c r="I10" i="4"/>
  <c r="J9" i="4"/>
  <c r="I9" i="4"/>
  <c r="J8" i="4"/>
  <c r="I8" i="4"/>
  <c r="J7" i="4"/>
  <c r="I7" i="4"/>
  <c r="J6" i="4"/>
  <c r="I6" i="4"/>
  <c r="J5" i="4"/>
  <c r="I5" i="4"/>
  <c r="J4" i="4"/>
  <c r="I4" i="4"/>
  <c r="J3" i="4" l="1"/>
  <c r="I3" i="4" l="1"/>
</calcChain>
</file>

<file path=xl/sharedStrings.xml><?xml version="1.0" encoding="utf-8"?>
<sst xmlns="http://schemas.openxmlformats.org/spreadsheetml/2006/main" count="59" uniqueCount="34">
  <si>
    <t>Հ/Հ</t>
  </si>
  <si>
    <t>Նախավճարը /դրամ/</t>
  </si>
  <si>
    <t>Գույքի տեխնիկական վիճակը</t>
  </si>
  <si>
    <t xml:space="preserve">Լոտի հերթական համարը </t>
  </si>
  <si>
    <t>Մասնակցության վճարը /դրամ/</t>
  </si>
  <si>
    <t>Գույքի գտնվելու վայրը</t>
  </si>
  <si>
    <t>Մոնիտոր.LG LCD19</t>
  </si>
  <si>
    <t>Քանակը</t>
  </si>
  <si>
    <t>Անսարք</t>
  </si>
  <si>
    <t>Թվային ֆոտոխցիկ, Էկրանի չափը 2,7, տեսախցիկի 12.1 պիքսել, օպտիկական խոշորացում-25X</t>
  </si>
  <si>
    <t>Թվային ֆոտոխցիկ</t>
  </si>
  <si>
    <t>Սարքին</t>
  </si>
  <si>
    <t>Տպիչ շիթային, HP deskjet 1180cA3 600 dpi</t>
  </si>
  <si>
    <t>Համակարգիչ,P4 2.OC Hz intel chipset,VGA 64 MB on board, 533 FSB, HDD, CD-ROM, keyboard, mouse</t>
  </si>
  <si>
    <t>Համակարգիչ,P4 2.8GHz 915 intel chipset,VGA 64 MB on board, 800 FSB, HDD 80 GB SATA, RAM 512 MB, FDD, CD-RW/DVD, keyboard, mouse</t>
  </si>
  <si>
    <t>Համակարգիչ,P4 2.8GHz  intel chipset,VGA 64 MB on board, 800 FSB, HDD 80 GB SATA, RAM 512 MB, FDD, CD-RW/DVD, keyboard, mouse</t>
  </si>
  <si>
    <t>Համակարգիչ,P4 3.4GHz  intel 965 chipset,HDD 160GB RAM 1 GB,video kard 128 MB FDD, DVD- RW keyboard, mouse</t>
  </si>
  <si>
    <t>Հեռուստացույց, HITACHI</t>
  </si>
  <si>
    <t>Ձայնագրող սարք/դիկտաֆոն/ OLIMPUS WS-110</t>
  </si>
  <si>
    <t>Հեռուստացույց, JVC AV-21PM</t>
  </si>
  <si>
    <t>Գորգ, Էրեբունի</t>
  </si>
  <si>
    <t>Մաշված</t>
  </si>
  <si>
    <t xml:space="preserve">ք. Երևան թիվ 3 Կառավարական տուն </t>
  </si>
  <si>
    <t>Լոտի անվանումը</t>
  </si>
  <si>
    <t xml:space="preserve">Միավորի գնահատման ծառայության վճարը (ներառյալ ԱԱՀ) /դրամ/
</t>
  </si>
  <si>
    <t>Լոտի մեկնարկային գին /դրամ/</t>
  </si>
  <si>
    <t>Լոտի վերաբերյալ լրացուցիչ տեղեկություններ</t>
  </si>
  <si>
    <t>Շահագործման տարեթիվ՝ 2008թ.</t>
  </si>
  <si>
    <t>Շահագործման տարեթիվ՝ 2012թ․</t>
  </si>
  <si>
    <t>Շահագործման տարեթիվ՝ 2006թ․</t>
  </si>
  <si>
    <t>Շահագործման տարեթիվ՝ 2005թ․</t>
  </si>
  <si>
    <t>Շահագործման տարեթիվ՝ 2007թ․</t>
  </si>
  <si>
    <t>Շահագործման տարեթիվ՝ 2008թ․</t>
  </si>
  <si>
    <t>Շահագործման տարեթիվ՝ 1981թ․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</si>
</sst>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sz val="6"/>
      <name val="GHEA Grapalat"/>
      <family val="3"/>
    </font>
    <font>
      <b/>
      <sz val="7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</xdr:colOff>
      <xdr:row>0</xdr:row>
      <xdr:rowOff>36635</xdr:rowOff>
    </xdr:from>
    <xdr:to>
      <xdr:col>10</xdr:col>
      <xdr:colOff>791308</xdr:colOff>
      <xdr:row>0</xdr:row>
      <xdr:rowOff>1055077</xdr:rowOff>
    </xdr:to>
    <xdr:sp macro="" textlink="">
      <xdr:nvSpPr>
        <xdr:cNvPr id="2" name="TextBox 1"/>
        <xdr:cNvSpPr txBox="1"/>
      </xdr:nvSpPr>
      <xdr:spPr>
        <a:xfrm>
          <a:off x="21980" y="36635"/>
          <a:ext cx="9393116" cy="10184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«ԳՈՒՅՔԻ ԳՆԱՀԱՏՄԱՆ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ԵՎ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ԱՃՈՒՐԴԻ ԿԵՆՏՐՈՆ» ՊԵՏԱԿԱՆ ՈՉ ԱՌԵՎՏՐԱՅԻՆ ԿԱԶՄԱԿԵՐՊՈՒԹՅՈՒՆԸ ՀՐԱՎԻՐՈՒՄ Է ԱՃՈՒՐԴԻ, ՈՐԸ ՏԵՂԻ ԿՈՒՆԵՆԱ </a:t>
          </a:r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2020Թ. ՀՈԿՏԵՄԲԵՐԻ 1-ԻՆ, ԺԱՄԸ՝ 10:30-ԻՆ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</a:t>
          </a:r>
          <a:r>
            <a:rPr lang="hy-AM" sz="7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ԿՈՄԻՏԵՈՒՄ, ՏԻԳՐԱՆ ՄԵԾԻ 4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ՀԱՍՑԵՈՒՄ։</a:t>
          </a:r>
        </a:p>
        <a:p>
          <a:pPr algn="ctr"/>
          <a:r>
            <a:rPr lang="hy-AM" sz="10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tx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 b="1" i="0">
              <a:solidFill>
                <a:schemeClr val="tx1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900" b="1" i="0" baseline="0">
              <a:solidFill>
                <a:schemeClr val="tx1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900" b="1" i="0">
              <a:solidFill>
                <a:schemeClr val="tx1"/>
              </a:solidFill>
              <a:effectLst/>
              <a:latin typeface="GHEA Grapalat" pitchFamily="50" charset="0"/>
              <a:ea typeface="+mn-ea"/>
              <a:cs typeface="+mn-cs"/>
            </a:rPr>
            <a:t>2020թ. հուլիսի</a:t>
          </a:r>
          <a:r>
            <a:rPr lang="en-US" sz="900" b="1" i="0">
              <a:solidFill>
                <a:schemeClr val="tx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i="0">
              <a:solidFill>
                <a:schemeClr val="tx1"/>
              </a:solidFill>
              <a:effectLst/>
              <a:latin typeface="GHEA Grapalat" pitchFamily="50" charset="0"/>
              <a:ea typeface="+mn-ea"/>
              <a:cs typeface="+mn-cs"/>
            </a:rPr>
            <a:t>8-ի թիվ 103-Ա</a:t>
          </a:r>
          <a:r>
            <a:rPr lang="ru-RU" sz="900" b="1" i="0">
              <a:solidFill>
                <a:schemeClr val="tx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i="0">
              <a:solidFill>
                <a:schemeClr val="tx1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 Հայաստանի Հանրապետության քաղաքաշինության կոմիտեին ամրացված </a:t>
          </a:r>
          <a:r>
            <a:rPr lang="en-US" sz="900" b="1" i="0">
              <a:solidFill>
                <a:schemeClr val="tx1"/>
              </a:solidFill>
              <a:effectLst/>
              <a:latin typeface="GHEA Grapalat" pitchFamily="50" charset="0"/>
              <a:ea typeface="+mn-ea"/>
              <a:cs typeface="+mn-cs"/>
            </a:rPr>
            <a:t>գույքը</a:t>
          </a:r>
          <a:endParaRPr lang="ru-RU" sz="900" b="1" i="0">
            <a:solidFill>
              <a:schemeClr val="tx1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</xdr:colOff>
      <xdr:row>14</xdr:row>
      <xdr:rowOff>29306</xdr:rowOff>
    </xdr:from>
    <xdr:to>
      <xdr:col>10</xdr:col>
      <xdr:colOff>776654</xdr:colOff>
      <xdr:row>41</xdr:row>
      <xdr:rowOff>102578</xdr:rowOff>
    </xdr:to>
    <xdr:sp macro="" textlink="">
      <xdr:nvSpPr>
        <xdr:cNvPr id="3" name="TextBox 2"/>
        <xdr:cNvSpPr txBox="1"/>
      </xdr:nvSpPr>
      <xdr:spPr>
        <a:xfrm>
          <a:off x="1" y="5099537"/>
          <a:ext cx="9400441" cy="56637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•Համաձայն Պետական գույքի կառավարման կոմիտեի նախագահի 2020թ. հուլիսի 8-ի թիվ 103-Ա հրամանի՝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գույքի վաճառքի գինը, նվազագույն աշխատավարձի հիսնապատիկի չափը չգերազանցելու դեպքում, վճարում է աճուրդի արդյունքների մասին արձանագրության ստորագրման օրը, իսկ գերազանցելու դեպքում՝ արձանագրության ստորագրման օրվանից սկսած հնգօրյա ժամկետում՝ Հայաստանի Հանրապետության արժույթով,</a:t>
          </a:r>
          <a:endParaRPr kumimoji="0" lang="en-US" sz="7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հաղթողի կողմից սահմանված ժամկետում վճարումները չկատարելու դեպքում մուծված նախավճարը չի վերադարձվում, աճուրդը համարվում է չկայացած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և լոտ (եր)-ը վաճառելու նպատակով կազմակերպվում է նոր աճուրդ՝ նույն պայմաններով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 գումարը վճարել գույքի գնի վճարման համար սահմանված ժամկետում` Հայաստանի Հանրապետության ֆինանսների նախարարության գանձապետական թիվ 1 բաժանմունք՝ 900018002981 հաշվեհամարին,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աճուրդ(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ներ)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դասական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եղանակով,</a:t>
          </a:r>
          <a:endParaRPr kumimoji="0" lang="en-US" sz="7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• Յուրաքանչյուր հաջորդ լոտի աճուրդը սկսվում է նախորդ լոտի աճուրդն ավարտելուց հետո:</a:t>
          </a:r>
          <a:endParaRPr kumimoji="0" lang="en-US" sz="7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•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այցելելով ք. Երևան թիվ 3 կառավարական տուն հասցեում գտնվող շենքի տարածքում, լրացուցիչ տեղեկատվություն ստանալու համար զանգահարել՝  011-62-18-00 հեռախոսահամարով, յուրաքանչյուր աշխատանքային օր՝ ժամը 11:00-18:00-ն: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 ընդհուպ մինչև աճուրդի բացմանը նախորդող աշխատանքային օրը, ժամը`  17:00-ն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 ներկայացրել (հասցեն` ք. Երևան, Զաքիյան 10) 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y-AM" sz="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  <a:endParaRPr kumimoji="0" lang="hy-AM" sz="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y-AM" sz="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  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հայտատուի կողմից վճարված</a:t>
          </a:r>
          <a:r>
            <a:rPr kumimoji="0" lang="ru-RU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900013145025  հաշվեհամարին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ՀՀ ՏԿԵՆ պետական գույքի կառավարման կոմիտե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համարը.</a:t>
          </a:r>
          <a:endParaRPr kumimoji="0" lang="ru-RU" sz="6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մուտքագրման հաշիվն է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թիվ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900018002981 հաշվեհամարին, ստացող՝ «Գույքի գնահատման և աճուրդի կենտրոն»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ՊՈԱԿ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</a:t>
          </a:r>
          <a:r>
            <a:rPr kumimoji="0" lang="en-US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Մասնակցության վճարը գույքի (լոտի) գնի մեջ չի ներա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ռ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ից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չի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վերադարձվու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մ.</a:t>
          </a:r>
          <a:endParaRPr kumimoji="0" lang="ru-RU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kumimoji="0" lang="ru-RU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kumimoji="0" lang="ru-RU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kumimoji="0" lang="ru-RU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kumimoji="0" lang="ru-RU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2000</a:t>
          </a:r>
          <a:r>
            <a:rPr kumimoji="0" lang="hy-AM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դրամ: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Դիտորդի տոմսերը վաճառվում են`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«Գույքի գնահատման և աճուրդի կենտրոն» ՊՈԱԿ-ում (հասցեն` ք.Երևան, Զաքիյան 10), 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իսկ աճուրդի օրը՝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Պետական գույքի կառավարման կոմիտեում (հասցեն` ք.Երևան Տիգրան Մեծ 4)</a:t>
          </a:r>
          <a:r>
            <a:rPr kumimoji="0" lang="hy-AM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։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kumimoji="0" lang="ru-RU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kumimoji="0" lang="ru-RU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րջին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kumimoji="0" lang="ru-RU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kumimoji="0" lang="ru-RU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տեղում</a:t>
          </a:r>
          <a:r>
            <a:rPr kumimoji="0" lang="en-US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kumimoji="0" lang="hy-AM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kumimoji="0" lang="ru-RU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աճուրդի արդյունքների մասին: </a:t>
          </a:r>
          <a:r>
            <a:rPr kumimoji="0" lang="hy-AM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Աճուրդում չհաղթող մասնակցին, մուծված նախավճարը վերադարձվում է վերջինիս` մեկ աշխատանքային օրվա ընթացքում՝ ՀՀ ՏԿԵՆ պետական գույքի կառավարման կոմիտե գրավոր դիմելուց հետո: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Լրացուցիչ տեղեկություններ ստանալու և աճուրդի անցկացման կանոնակարգին ծանոթանալու համար կարող եք դիմել «Գույքի գնահատման և աճուրդի կենտրոն» ՊՈԱԿ, հասցե` ք.Երևան, Զաքիյան 10 կամ զանգահարել՝ 010-52-63-32, 043-06-07-16 հեռախոսահամարներով, իսկ աճուրդի անցկացման կանոնակարգին ծանոթանալու համար կարող եք նաև այցելել հետևյալ հղումով՝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http://www.arlis.am/DocumentView.aspx?docid=121990։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3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Ծանուցում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․ Հրապարակային սակարկությունների մասին օրենքի 9-րդ հոդված․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1. Այն պայմանները և տեղեկությունները, որոնք նշվել են աճուրդի մասին հրապարակային ծանուցման մեջ, ենթակա չեն փոփոխման, բացառությամբ այն դեպքերի, երբ փոփոխություններ են տեղի ունեցել աճուրդով վաճառվելիք լոտի նկատմամբ սահմանափակումների մասով կամ փոփոխություններ են տեղի ունեցել` կապված լոտի ֆիզիկական վիճակի հետ, կամ աճուրդի մասին հրապարակային ծանուցման մեջ նախատեսվել է փոփոխությունների հնարավորությունը: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Սույն մասով նախատեսված դեպքում աճուրդի կազմակերպիչը պարտավոր է մինչև նախորդող երեք օրը կատարել աճուրդի մասին հրապարակային ծանուցման փոփոխություններ և լրացումներ (այսուհետ` հրապարակային ծանուցման փոփոխություն) այն ձևով, ինչպես կատարվել էր աճուրդի մասին հրապարակային ծանուցումը: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2. Եթե հրապարակային ծանուցման փոփոխությունը չի կատարվել սույն հոդվածի 1-ին մասով նախատեսված դեպքերում և կարգով, ապա աճուրդի կազմակերպիչը կրում է մասնակիցների կրած իրական վնասների ռիսկը: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3. Աճուրդի մասին հրապարակային ծանուցում կատարելուց հետո թույլատրվում է հրապարակային ծանուցման փոփոխությամբ կատարել ցանկացած լրացում, եթե դրանով չեն փոփոխվում աճուրդի մասին հրապարակային ծանուցման մեջ նշված էական պայմանները: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Քրեական օրենսգրքի 196 հոդված․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Հրապարակային սակարկությունների անցկացման կարգը չարամտորեն խախտելը, որը խոշոր վնաս է պատճառել գույքի սեփականատիրոջը, սակարկություններ կազմակերպողին, գնորդին կամ այլ տնտեսավարող սուբյեկտին՝ պատժվում է տուգանքով՝ նվազագույն աշխատավարձի երեքհարյուրապատիկից հինգհարյուրապատիկի չափով, կամ կալանքով՝ մեկից երկու ամիս ժամկետով, կամ ազատազրկմամբ՝ առավելագույնը երեք տարի ժամկետով: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hy-AM" sz="750" b="0" i="0" baseline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endParaRPr lang="hy-AM" sz="750" b="0" i="0" baseline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endParaRPr lang="en-US" sz="750" b="0" i="0" baseline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endParaRPr lang="ru-RU" sz="750" b="0" i="0" baseline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  <a:p>
          <a:endParaRPr lang="ru-RU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showGridLines="0" tabSelected="1" zoomScale="130" zoomScaleNormal="130" workbookViewId="0">
      <selection activeCell="D2" sqref="D2"/>
    </sheetView>
  </sheetViews>
  <sheetFormatPr defaultRowHeight="16.5" x14ac:dyDescent="0.3"/>
  <cols>
    <col min="1" max="1" width="3" style="4" customWidth="1"/>
    <col min="2" max="2" width="6.85546875" style="4" customWidth="1"/>
    <col min="3" max="3" width="38.85546875" style="4" customWidth="1"/>
    <col min="4" max="4" width="23.140625" style="4" customWidth="1"/>
    <col min="5" max="5" width="6.28515625" style="4" customWidth="1"/>
    <col min="6" max="6" width="9.5703125" style="4" customWidth="1"/>
    <col min="7" max="7" width="12.42578125" style="4" customWidth="1"/>
    <col min="8" max="8" width="9.28515625" style="4" customWidth="1"/>
    <col min="9" max="9" width="9.140625" style="4" customWidth="1"/>
    <col min="10" max="10" width="10.7109375" style="4" customWidth="1"/>
    <col min="11" max="11" width="12" style="4" customWidth="1"/>
    <col min="12" max="12" width="7.5703125" style="4" customWidth="1"/>
    <col min="13" max="13" width="9.140625" style="4" hidden="1" customWidth="1"/>
    <col min="14" max="16384" width="9.140625" style="4"/>
  </cols>
  <sheetData>
    <row r="1" spans="1:13" ht="85.5" customHeight="1" x14ac:dyDescent="0.3"/>
    <row r="2" spans="1:13" s="1" customFormat="1" ht="45.75" customHeight="1" x14ac:dyDescent="0.25">
      <c r="A2" s="8" t="s">
        <v>0</v>
      </c>
      <c r="B2" s="10" t="s">
        <v>3</v>
      </c>
      <c r="C2" s="16" t="s">
        <v>23</v>
      </c>
      <c r="D2" s="8" t="s">
        <v>5</v>
      </c>
      <c r="E2" s="8" t="s">
        <v>7</v>
      </c>
      <c r="F2" s="8" t="s">
        <v>2</v>
      </c>
      <c r="G2" s="8" t="s">
        <v>26</v>
      </c>
      <c r="H2" s="8" t="s">
        <v>25</v>
      </c>
      <c r="I2" s="9" t="s">
        <v>1</v>
      </c>
      <c r="J2" s="9" t="s">
        <v>4</v>
      </c>
      <c r="K2" s="17" t="s">
        <v>24</v>
      </c>
      <c r="M2" s="5">
        <v>0.8</v>
      </c>
    </row>
    <row r="3" spans="1:13" s="3" customFormat="1" ht="21.75" customHeight="1" x14ac:dyDescent="0.25">
      <c r="A3" s="2">
        <v>1</v>
      </c>
      <c r="B3" s="2">
        <v>1</v>
      </c>
      <c r="C3" s="12" t="s">
        <v>6</v>
      </c>
      <c r="D3" s="12" t="s">
        <v>22</v>
      </c>
      <c r="E3" s="15">
        <v>1</v>
      </c>
      <c r="F3" s="11" t="s">
        <v>8</v>
      </c>
      <c r="G3" s="11" t="s">
        <v>27</v>
      </c>
      <c r="H3" s="13">
        <v>2048</v>
      </c>
      <c r="I3" s="14">
        <f t="shared" ref="I3:I4" si="0">ROUNDUP(H3*0.05,0)</f>
        <v>103</v>
      </c>
      <c r="J3" s="13">
        <f t="shared" ref="J3:J10" si="1">IF(H3&lt;=10000,250,IF(H3&lt;=50000,ROUNDUP(250+(H3-10000)*0.03,0),IF(H3&lt;=500000,ROUNDUP(1450+(H3-50000)*0.02,0),IF(H3&lt;=1000000,ROUNDUP(10450+(H3-500000)*0.01,0),IF(H3&lt;=10000000,ROUNDUP(15450+(H3-1000000)*0.001,0),IF(H3&lt;=100000000,ROUNDUP(24450+(H3-10000000)*0.0001,0),IF(H3&lt;=1000000000,ROUNDUP(33450+(H3-100000000)*0.00001,0),45000)))))))</f>
        <v>250</v>
      </c>
      <c r="K3" s="14">
        <v>1200</v>
      </c>
      <c r="M3" s="6">
        <f>ROUNDUP(H3*0.8,0)</f>
        <v>1639</v>
      </c>
    </row>
    <row r="4" spans="1:13" s="3" customFormat="1" ht="22.5" customHeight="1" x14ac:dyDescent="0.25">
      <c r="A4" s="2">
        <v>2</v>
      </c>
      <c r="B4" s="2">
        <v>2</v>
      </c>
      <c r="C4" s="12" t="s">
        <v>9</v>
      </c>
      <c r="D4" s="12" t="s">
        <v>22</v>
      </c>
      <c r="E4" s="15">
        <v>1</v>
      </c>
      <c r="F4" s="11" t="s">
        <v>8</v>
      </c>
      <c r="G4" s="11" t="s">
        <v>28</v>
      </c>
      <c r="H4" s="13">
        <v>2560</v>
      </c>
      <c r="I4" s="14">
        <f t="shared" si="0"/>
        <v>128</v>
      </c>
      <c r="J4" s="13">
        <f t="shared" si="1"/>
        <v>250</v>
      </c>
      <c r="K4" s="14">
        <v>1200</v>
      </c>
      <c r="M4" s="6">
        <f t="shared" ref="M4:M14" si="2">ROUNDUP(H4*0.8,0)</f>
        <v>2048</v>
      </c>
    </row>
    <row r="5" spans="1:13" s="3" customFormat="1" ht="21" customHeight="1" x14ac:dyDescent="0.25">
      <c r="A5" s="2">
        <v>3</v>
      </c>
      <c r="B5" s="2">
        <v>3</v>
      </c>
      <c r="C5" s="12" t="s">
        <v>10</v>
      </c>
      <c r="D5" s="12" t="s">
        <v>22</v>
      </c>
      <c r="E5" s="15">
        <v>1</v>
      </c>
      <c r="F5" s="11" t="s">
        <v>11</v>
      </c>
      <c r="G5" s="11" t="s">
        <v>28</v>
      </c>
      <c r="H5" s="13">
        <v>5120</v>
      </c>
      <c r="I5" s="14">
        <f t="shared" ref="I5:I10" si="3">ROUNDUP(H5*0.05,0)</f>
        <v>256</v>
      </c>
      <c r="J5" s="13">
        <f t="shared" si="1"/>
        <v>250</v>
      </c>
      <c r="K5" s="14">
        <v>1200</v>
      </c>
      <c r="M5" s="6">
        <f t="shared" si="2"/>
        <v>4096</v>
      </c>
    </row>
    <row r="6" spans="1:13" s="3" customFormat="1" ht="21" customHeight="1" x14ac:dyDescent="0.25">
      <c r="A6" s="2">
        <v>4</v>
      </c>
      <c r="B6" s="2">
        <v>4</v>
      </c>
      <c r="C6" s="12" t="s">
        <v>12</v>
      </c>
      <c r="D6" s="12" t="s">
        <v>22</v>
      </c>
      <c r="E6" s="15">
        <v>1</v>
      </c>
      <c r="F6" s="11" t="s">
        <v>8</v>
      </c>
      <c r="G6" s="11" t="s">
        <v>29</v>
      </c>
      <c r="H6" s="13">
        <v>1280</v>
      </c>
      <c r="I6" s="14">
        <f t="shared" si="3"/>
        <v>64</v>
      </c>
      <c r="J6" s="13">
        <f t="shared" si="1"/>
        <v>250</v>
      </c>
      <c r="K6" s="14">
        <v>1200</v>
      </c>
      <c r="M6" s="6">
        <f t="shared" si="2"/>
        <v>1024</v>
      </c>
    </row>
    <row r="7" spans="1:13" s="3" customFormat="1" ht="26.25" customHeight="1" x14ac:dyDescent="0.25">
      <c r="A7" s="2">
        <v>5</v>
      </c>
      <c r="B7" s="2">
        <v>5</v>
      </c>
      <c r="C7" s="12" t="s">
        <v>13</v>
      </c>
      <c r="D7" s="12" t="s">
        <v>22</v>
      </c>
      <c r="E7" s="15">
        <v>1</v>
      </c>
      <c r="F7" s="11" t="s">
        <v>11</v>
      </c>
      <c r="G7" s="11" t="s">
        <v>30</v>
      </c>
      <c r="H7" s="13">
        <v>9216</v>
      </c>
      <c r="I7" s="14">
        <f t="shared" si="3"/>
        <v>461</v>
      </c>
      <c r="J7" s="13">
        <f t="shared" si="1"/>
        <v>250</v>
      </c>
      <c r="K7" s="14">
        <v>1200</v>
      </c>
      <c r="M7" s="6">
        <f t="shared" si="2"/>
        <v>7373</v>
      </c>
    </row>
    <row r="8" spans="1:13" s="3" customFormat="1" ht="26.25" customHeight="1" x14ac:dyDescent="0.25">
      <c r="A8" s="2">
        <v>6</v>
      </c>
      <c r="B8" s="2">
        <v>6</v>
      </c>
      <c r="C8" s="12" t="s">
        <v>14</v>
      </c>
      <c r="D8" s="12" t="s">
        <v>22</v>
      </c>
      <c r="E8" s="15">
        <v>1</v>
      </c>
      <c r="F8" s="11" t="s">
        <v>11</v>
      </c>
      <c r="G8" s="11" t="s">
        <v>31</v>
      </c>
      <c r="H8" s="13">
        <v>10240</v>
      </c>
      <c r="I8" s="14">
        <f t="shared" si="3"/>
        <v>512</v>
      </c>
      <c r="J8" s="13">
        <f t="shared" si="1"/>
        <v>258</v>
      </c>
      <c r="K8" s="14">
        <v>1200</v>
      </c>
      <c r="M8" s="6">
        <f t="shared" si="2"/>
        <v>8192</v>
      </c>
    </row>
    <row r="9" spans="1:13" s="3" customFormat="1" ht="26.25" customHeight="1" x14ac:dyDescent="0.25">
      <c r="A9" s="2">
        <v>7</v>
      </c>
      <c r="B9" s="2">
        <v>7</v>
      </c>
      <c r="C9" s="12" t="s">
        <v>15</v>
      </c>
      <c r="D9" s="12" t="s">
        <v>22</v>
      </c>
      <c r="E9" s="15">
        <v>1</v>
      </c>
      <c r="F9" s="11" t="s">
        <v>11</v>
      </c>
      <c r="G9" s="11" t="s">
        <v>31</v>
      </c>
      <c r="H9" s="13">
        <v>10240</v>
      </c>
      <c r="I9" s="14">
        <f t="shared" si="3"/>
        <v>512</v>
      </c>
      <c r="J9" s="13">
        <f t="shared" si="1"/>
        <v>258</v>
      </c>
      <c r="K9" s="14">
        <v>1200</v>
      </c>
      <c r="M9" s="6">
        <f t="shared" si="2"/>
        <v>8192</v>
      </c>
    </row>
    <row r="10" spans="1:13" s="3" customFormat="1" ht="21" customHeight="1" x14ac:dyDescent="0.25">
      <c r="A10" s="2">
        <v>8</v>
      </c>
      <c r="B10" s="2">
        <v>8</v>
      </c>
      <c r="C10" s="12" t="s">
        <v>16</v>
      </c>
      <c r="D10" s="12" t="s">
        <v>22</v>
      </c>
      <c r="E10" s="15">
        <v>1</v>
      </c>
      <c r="F10" s="11" t="s">
        <v>8</v>
      </c>
      <c r="G10" s="11" t="s">
        <v>32</v>
      </c>
      <c r="H10" s="13">
        <v>5120</v>
      </c>
      <c r="I10" s="14">
        <f t="shared" si="3"/>
        <v>256</v>
      </c>
      <c r="J10" s="13">
        <f t="shared" si="1"/>
        <v>250</v>
      </c>
      <c r="K10" s="14">
        <v>1200</v>
      </c>
      <c r="M10" s="6">
        <f t="shared" si="2"/>
        <v>4096</v>
      </c>
    </row>
    <row r="11" spans="1:13" s="3" customFormat="1" ht="19.5" customHeight="1" x14ac:dyDescent="0.25">
      <c r="A11" s="2">
        <v>9</v>
      </c>
      <c r="B11" s="2">
        <v>9</v>
      </c>
      <c r="C11" s="12" t="s">
        <v>17</v>
      </c>
      <c r="D11" s="12" t="s">
        <v>22</v>
      </c>
      <c r="E11" s="15">
        <v>1</v>
      </c>
      <c r="F11" s="11" t="s">
        <v>11</v>
      </c>
      <c r="G11" s="11" t="s">
        <v>29</v>
      </c>
      <c r="H11" s="13">
        <v>5120</v>
      </c>
      <c r="I11" s="14">
        <f t="shared" ref="I11:I14" si="4">ROUNDUP(H11*0.05,0)</f>
        <v>256</v>
      </c>
      <c r="J11" s="13">
        <f t="shared" ref="J11:J14" si="5">IF(H11&lt;=10000,250,IF(H11&lt;=50000,ROUNDUP(250+(H11-10000)*0.03,0),IF(H11&lt;=500000,ROUNDUP(1450+(H11-50000)*0.02,0),IF(H11&lt;=1000000,ROUNDUP(10450+(H11-500000)*0.01,0),IF(H11&lt;=10000000,ROUNDUP(15450+(H11-1000000)*0.001,0),IF(H11&lt;=100000000,ROUNDUP(24450+(H11-10000000)*0.0001,0),IF(H11&lt;=1000000000,ROUNDUP(33450+(H11-100000000)*0.00001,0),45000)))))))</f>
        <v>250</v>
      </c>
      <c r="K11" s="14">
        <v>1200</v>
      </c>
      <c r="M11" s="6">
        <f t="shared" si="2"/>
        <v>4096</v>
      </c>
    </row>
    <row r="12" spans="1:13" s="3" customFormat="1" ht="23.25" customHeight="1" x14ac:dyDescent="0.25">
      <c r="A12" s="2">
        <v>10</v>
      </c>
      <c r="B12" s="2">
        <v>10</v>
      </c>
      <c r="C12" s="12" t="s">
        <v>18</v>
      </c>
      <c r="D12" s="12" t="s">
        <v>22</v>
      </c>
      <c r="E12" s="15">
        <v>1</v>
      </c>
      <c r="F12" s="11" t="s">
        <v>8</v>
      </c>
      <c r="G12" s="11" t="s">
        <v>32</v>
      </c>
      <c r="H12" s="13">
        <v>1024</v>
      </c>
      <c r="I12" s="14">
        <f t="shared" si="4"/>
        <v>52</v>
      </c>
      <c r="J12" s="13">
        <f t="shared" si="5"/>
        <v>250</v>
      </c>
      <c r="K12" s="14">
        <v>1200</v>
      </c>
      <c r="M12" s="6">
        <f t="shared" si="2"/>
        <v>820</v>
      </c>
    </row>
    <row r="13" spans="1:13" s="3" customFormat="1" ht="19.5" customHeight="1" x14ac:dyDescent="0.25">
      <c r="A13" s="2">
        <v>11</v>
      </c>
      <c r="B13" s="2">
        <v>11</v>
      </c>
      <c r="C13" s="12" t="s">
        <v>19</v>
      </c>
      <c r="D13" s="12" t="s">
        <v>22</v>
      </c>
      <c r="E13" s="15">
        <v>1</v>
      </c>
      <c r="F13" s="11" t="s">
        <v>11</v>
      </c>
      <c r="G13" s="11" t="s">
        <v>32</v>
      </c>
      <c r="H13" s="13">
        <v>5120</v>
      </c>
      <c r="I13" s="14">
        <f t="shared" si="4"/>
        <v>256</v>
      </c>
      <c r="J13" s="13">
        <f t="shared" si="5"/>
        <v>250</v>
      </c>
      <c r="K13" s="14">
        <v>1200</v>
      </c>
      <c r="M13" s="6">
        <f t="shared" si="2"/>
        <v>4096</v>
      </c>
    </row>
    <row r="14" spans="1:13" s="3" customFormat="1" ht="19.5" customHeight="1" x14ac:dyDescent="0.25">
      <c r="A14" s="2">
        <v>12</v>
      </c>
      <c r="B14" s="2">
        <v>12</v>
      </c>
      <c r="C14" s="12" t="s">
        <v>20</v>
      </c>
      <c r="D14" s="12" t="s">
        <v>22</v>
      </c>
      <c r="E14" s="15">
        <v>1</v>
      </c>
      <c r="F14" s="11" t="s">
        <v>21</v>
      </c>
      <c r="G14" s="11" t="s">
        <v>33</v>
      </c>
      <c r="H14" s="13">
        <v>2048</v>
      </c>
      <c r="I14" s="14">
        <f t="shared" si="4"/>
        <v>103</v>
      </c>
      <c r="J14" s="13">
        <f t="shared" si="5"/>
        <v>250</v>
      </c>
      <c r="K14" s="14">
        <v>360</v>
      </c>
      <c r="M14" s="6">
        <f t="shared" si="2"/>
        <v>1639</v>
      </c>
    </row>
    <row r="18" spans="8:8" x14ac:dyDescent="0.3">
      <c r="H18" s="7"/>
    </row>
    <row r="25" spans="8:8" ht="13.5" customHeight="1" x14ac:dyDescent="0.3"/>
    <row r="26" spans="8:8" ht="12.75" customHeight="1" x14ac:dyDescent="0.3"/>
    <row r="27" spans="8:8" ht="12.75" customHeight="1" x14ac:dyDescent="0.3"/>
    <row r="51" ht="12" customHeight="1" x14ac:dyDescent="0.3"/>
    <row r="52" ht="12" customHeight="1" x14ac:dyDescent="0.3"/>
  </sheetData>
  <pageMargins left="0.39370078740157483" right="0" top="0.39370078740157483" bottom="0.59055118110236227" header="0.11811023622047245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https://mul-spm.gov.am/tasks/docs/attachment.php?id=123037&amp;fn=QaxShinKom4-586-103-4.xlsx&amp;out=1&amp;token=3052b61608042c18ad09</cp:keywords>
  <cp:lastModifiedBy>Gayane Petrosyan</cp:lastModifiedBy>
  <dcterms:modified xsi:type="dcterms:W3CDTF">2020-09-14T05:26:09Z</dcterms:modified>
</cp:coreProperties>
</file>