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"/>
    </mc:Choice>
  </mc:AlternateContent>
  <bookViews>
    <workbookView xWindow="0" yWindow="0" windowWidth="20490" windowHeight="775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J6" i="4" l="1"/>
  <c r="J11" i="4"/>
  <c r="J12" i="4"/>
  <c r="J13" i="4"/>
  <c r="J10" i="4"/>
  <c r="I7" i="4"/>
  <c r="I8" i="4"/>
  <c r="I9" i="4"/>
  <c r="I10" i="4"/>
  <c r="I11" i="4"/>
  <c r="I12" i="4"/>
  <c r="I13" i="4"/>
  <c r="L10" i="4" l="1"/>
  <c r="L13" i="4" l="1"/>
  <c r="L12" i="4"/>
  <c r="L11" i="4"/>
  <c r="L9" i="4"/>
  <c r="J9" i="4"/>
  <c r="L8" i="4"/>
  <c r="J8" i="4"/>
  <c r="L7" i="4" l="1"/>
  <c r="J7" i="4"/>
  <c r="L6" i="4" l="1"/>
  <c r="I6" i="4"/>
</calcChain>
</file>

<file path=xl/sharedStrings.xml><?xml version="1.0" encoding="utf-8"?>
<sst xmlns="http://schemas.openxmlformats.org/spreadsheetml/2006/main" count="36" uniqueCount="21">
  <si>
    <t>Հ/Հ</t>
  </si>
  <si>
    <t>Նախավճարը /դրամ/</t>
  </si>
  <si>
    <t xml:space="preserve">Լոտի հերթական համարը </t>
  </si>
  <si>
    <t>Մասնակցության վճարը /դրամ/</t>
  </si>
  <si>
    <t>Քանակը</t>
  </si>
  <si>
    <t>Բավարար</t>
  </si>
  <si>
    <t>Լոտի մեկնարկային գին /ՀՀ դրամ/ կլորացված</t>
  </si>
  <si>
    <t>Լոտի անվանումը</t>
  </si>
  <si>
    <t>Լոտի գտնվելու վայրը</t>
  </si>
  <si>
    <t>Լոտի տեխնիկական վիճակը</t>
  </si>
  <si>
    <t>Սառնարանային մեքենա ФУУ 80 բաղկացած՝ ֆրոնային կոմպրեսորից ասինխրոն էլ. Եռաֆազ շարժիչից և այլ դետալներից ու հանգույցներից</t>
  </si>
  <si>
    <t>Ասինխրոն էլ. Շարժիչ եռաֆազ + պոմպ</t>
  </si>
  <si>
    <t>Տարբեր չափերի ցինկապատ թիթեղյա քառակուսի օդատարներ</t>
  </si>
  <si>
    <t>Փական 100 մլմ</t>
  </si>
  <si>
    <t>Փական 80 մլմ</t>
  </si>
  <si>
    <t>Փական 60 մլմ</t>
  </si>
  <si>
    <t>Փական 50 մլմ</t>
  </si>
  <si>
    <t>Թողարկման տարին</t>
  </si>
  <si>
    <t>800 գծմ</t>
  </si>
  <si>
    <t>ք. Երևան, Արամի փողոց թիվ 1 շենք</t>
  </si>
  <si>
    <t>1974թ․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</si>
</sst>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0</xdr:row>
      <xdr:rowOff>26665</xdr:rowOff>
    </xdr:from>
    <xdr:to>
      <xdr:col>10</xdr:col>
      <xdr:colOff>0</xdr:colOff>
      <xdr:row>3</xdr:row>
      <xdr:rowOff>271096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82" y="26665"/>
          <a:ext cx="8946172" cy="1343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«ԳՈՒՅՔԻ ԳՆԱՀԱՏՄԱՆ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ԵՎ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ԱՃՈՒՐԴԻ ԿԵՆՏՐՈՆ» ՊԵՏԱԿԱՆ ՈՉ ԱՌԵՎՏՐԱՅԻՆ ԿԱԶՄԱԿԵՐՊՈՒԹՅՈՒՆԸ ՀՐԱՎԻՐՈՒՄ Է ԱՃՈՒՐԴԻ, ՈՐԸ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2020Թ. ԴԵԿՏԵՄԲԵՐԻ 4-ԻՆ, ԺԱՄԸ՝ 11։00-ԻՆ, ՊԵՏԱԿԱՆ ԳՈՒՅՔԻ ԿԱՌԱՎԱՐՄԱՆ ԿՈՄԻՏԵՈՒՄ, ՏԻԳՐԱՆ ՄԵԾԻ 4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ՀԱՍՑԵՈՒՄ։</a:t>
          </a: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20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20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թ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r>
            <a:rPr lang="en-US" sz="100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նոյեմբերի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9-ի թիվ 161-Ա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«Հայաստանի ազգային պատկերասրահ» պետական ոչ առևտրային կազմակերպությանն անհատույց օգտագործման իրավունքով տրամադրված ք. Երևան, Արամի փողոց թիվ 1 շենքի հասցեում գտնվող Հայաստանի Հանրապետության սեփականություն հանդիսացող շենք-շինության ապամոնտաժված շարժական գույք</a:t>
          </a:r>
          <a:endParaRPr lang="ru-RU" sz="10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65945</xdr:colOff>
      <xdr:row>13</xdr:row>
      <xdr:rowOff>58617</xdr:rowOff>
    </xdr:from>
    <xdr:to>
      <xdr:col>9</xdr:col>
      <xdr:colOff>930519</xdr:colOff>
      <xdr:row>44</xdr:row>
      <xdr:rowOff>161193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945" y="4315559"/>
          <a:ext cx="8872901" cy="663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նոյեմբերի 9-ի թիվ 161-Ա հրամանի՝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endParaRPr kumimoji="0" lang="hy-AM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Երևան, Արամի փողոց թիվ 1 շենքի հասցեում գտնվող «Հայաստանի ազգային պատկերասրահ» ՊՈԱԿ-ի շենքի տարածքում՝ յուրաքանչյուր աշխատանքային օր, ժամը 11:00-18:00-ն, լրացուցիչ տեղեկատվություն ստանալու համար զանգահարել 091-35-75-96 հեռախոսահամարով։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endParaRPr kumimoji="0" lang="hy-AM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</a:t>
          </a:r>
          <a:r>
            <a:rPr kumimoji="0" lang="hy-AM" sz="7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անցկացման կանոնակարգին ծանոթանալու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9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zoomScale="130" zoomScaleNormal="130" workbookViewId="0">
      <selection activeCell="C10" sqref="C10"/>
    </sheetView>
  </sheetViews>
  <sheetFormatPr defaultRowHeight="16.5" x14ac:dyDescent="0.3"/>
  <cols>
    <col min="1" max="1" width="3.7109375" style="4" customWidth="1"/>
    <col min="2" max="2" width="7.5703125" style="4" customWidth="1"/>
    <col min="3" max="3" width="33.140625" style="4" customWidth="1"/>
    <col min="4" max="4" width="11.28515625" style="4" customWidth="1"/>
    <col min="5" max="5" width="9.7109375" style="4" customWidth="1"/>
    <col min="6" max="6" width="25.85546875" style="13" customWidth="1"/>
    <col min="7" max="7" width="13.140625" style="4" hidden="1" customWidth="1"/>
    <col min="8" max="10" width="14.42578125" style="4" customWidth="1"/>
    <col min="11" max="11" width="7.5703125" style="4" customWidth="1"/>
    <col min="12" max="12" width="9.140625" style="4" hidden="1" customWidth="1"/>
    <col min="13" max="16384" width="9.140625" style="4"/>
  </cols>
  <sheetData>
    <row r="1" spans="1:12" ht="41.25" customHeight="1" x14ac:dyDescent="0.3"/>
    <row r="2" spans="1:12" ht="15.75" customHeight="1" x14ac:dyDescent="0.3"/>
    <row r="3" spans="1:12" ht="29.25" customHeight="1" x14ac:dyDescent="0.3"/>
    <row r="4" spans="1:12" ht="23.25" customHeight="1" x14ac:dyDescent="0.3"/>
    <row r="5" spans="1:12" s="1" customFormat="1" ht="35.25" customHeight="1" x14ac:dyDescent="0.25">
      <c r="A5" s="11" t="s">
        <v>0</v>
      </c>
      <c r="B5" s="11" t="s">
        <v>2</v>
      </c>
      <c r="C5" s="11" t="s">
        <v>7</v>
      </c>
      <c r="D5" s="11" t="s">
        <v>17</v>
      </c>
      <c r="E5" s="11" t="s">
        <v>4</v>
      </c>
      <c r="F5" s="11" t="s">
        <v>8</v>
      </c>
      <c r="G5" s="11" t="s">
        <v>9</v>
      </c>
      <c r="H5" s="11" t="s">
        <v>6</v>
      </c>
      <c r="I5" s="12" t="s">
        <v>1</v>
      </c>
      <c r="J5" s="12" t="s">
        <v>3</v>
      </c>
      <c r="L5" s="5">
        <v>0.8</v>
      </c>
    </row>
    <row r="6" spans="1:12" s="3" customFormat="1" ht="33" customHeight="1" x14ac:dyDescent="0.25">
      <c r="A6" s="2">
        <v>1</v>
      </c>
      <c r="B6" s="2">
        <v>1</v>
      </c>
      <c r="C6" s="8" t="s">
        <v>10</v>
      </c>
      <c r="D6" s="9" t="s">
        <v>20</v>
      </c>
      <c r="E6" s="9">
        <v>3</v>
      </c>
      <c r="F6" s="14" t="s">
        <v>19</v>
      </c>
      <c r="G6" s="15" t="s">
        <v>5</v>
      </c>
      <c r="H6" s="10">
        <v>1200000</v>
      </c>
      <c r="I6" s="10">
        <f t="shared" ref="I6:I13" si="0">ROUNDUP(H6*0.05,0)</f>
        <v>60000</v>
      </c>
      <c r="J6" s="10">
        <f>IF(H6&lt;=10000,250,IF(H6&lt;=50000,ROUNDUP(250+(H6-10000)*0.03,0),IF(H6&lt;=500000,ROUNDUP(1450+(H6-50000)*0.02,0),IF(H6&lt;=1000000,ROUNDUP(10450+(H6-500000)*0.01,0),IF(H6&lt;=10000000,ROUNDUP(15450+(H6-1000000)*0.001,0),IF(H6&lt;=100000000,ROUNDUP(24450+(H6-10000000)*0.0001,0),IF(H6&lt;=1000000000,ROUNDUP(33450+(H6-100000000)*0.00001,0),45000)))))))</f>
        <v>15650</v>
      </c>
      <c r="L6" s="6">
        <f>ROUNDUP(H6*0.8,0)</f>
        <v>960000</v>
      </c>
    </row>
    <row r="7" spans="1:12" s="3" customFormat="1" ht="22.5" customHeight="1" x14ac:dyDescent="0.25">
      <c r="A7" s="2">
        <v>2</v>
      </c>
      <c r="B7" s="2">
        <v>2</v>
      </c>
      <c r="C7" s="8" t="s">
        <v>11</v>
      </c>
      <c r="D7" s="9" t="s">
        <v>20</v>
      </c>
      <c r="E7" s="9">
        <v>4</v>
      </c>
      <c r="F7" s="14" t="s">
        <v>19</v>
      </c>
      <c r="G7" s="15"/>
      <c r="H7" s="10">
        <v>240000</v>
      </c>
      <c r="I7" s="10">
        <f t="shared" si="0"/>
        <v>12000</v>
      </c>
      <c r="J7" s="10">
        <f t="shared" ref="J7:J9" si="1">IF(H7&lt;=10000,250,IF(H7&lt;=50000,ROUNDUP(250+(H7-10000)*0.03,0),IF(H7&lt;=500000,ROUNDUP(1450+(H7-50000)*0.02,0),IF(H7&lt;=1000000,ROUNDUP(10450+(H7-500000)*0.01,0),IF(H7&lt;=10000000,ROUNDUP(15450+(H7-1000000)*0.001,0),IF(H7&lt;=100000000,ROUNDUP(24450+(H7-10000000)*0.0001,0),IF(H7&lt;=1000000000,ROUNDUP(33450+(H7-100000000)*0.00001,0),45000)))))))</f>
        <v>5250</v>
      </c>
      <c r="L7" s="6">
        <f>ROUNDUP(H7*0.8,0)</f>
        <v>192000</v>
      </c>
    </row>
    <row r="8" spans="1:12" s="3" customFormat="1" ht="22.5" customHeight="1" x14ac:dyDescent="0.25">
      <c r="A8" s="2">
        <v>3</v>
      </c>
      <c r="B8" s="2">
        <v>3</v>
      </c>
      <c r="C8" s="8" t="s">
        <v>11</v>
      </c>
      <c r="D8" s="9" t="s">
        <v>20</v>
      </c>
      <c r="E8" s="9">
        <v>4</v>
      </c>
      <c r="F8" s="14" t="s">
        <v>19</v>
      </c>
      <c r="G8" s="15"/>
      <c r="H8" s="10">
        <v>600000</v>
      </c>
      <c r="I8" s="10">
        <f t="shared" si="0"/>
        <v>30000</v>
      </c>
      <c r="J8" s="10">
        <f t="shared" si="1"/>
        <v>11450</v>
      </c>
      <c r="L8" s="6">
        <f>ROUNDUP(H8*0.8,0)</f>
        <v>480000</v>
      </c>
    </row>
    <row r="9" spans="1:12" s="3" customFormat="1" ht="22.5" customHeight="1" x14ac:dyDescent="0.25">
      <c r="A9" s="2">
        <v>4</v>
      </c>
      <c r="B9" s="2">
        <v>4</v>
      </c>
      <c r="C9" s="8" t="s">
        <v>12</v>
      </c>
      <c r="D9" s="9" t="s">
        <v>20</v>
      </c>
      <c r="E9" s="9" t="s">
        <v>18</v>
      </c>
      <c r="F9" s="14" t="s">
        <v>19</v>
      </c>
      <c r="G9" s="15"/>
      <c r="H9" s="10">
        <v>3000000</v>
      </c>
      <c r="I9" s="10">
        <f t="shared" si="0"/>
        <v>150000</v>
      </c>
      <c r="J9" s="10">
        <f t="shared" si="1"/>
        <v>17450</v>
      </c>
      <c r="L9" s="6">
        <f t="shared" ref="L9" si="2">ROUNDUP(H9*0.8,0)</f>
        <v>2400000</v>
      </c>
    </row>
    <row r="10" spans="1:12" s="3" customFormat="1" ht="22.5" customHeight="1" x14ac:dyDescent="0.25">
      <c r="A10" s="2">
        <v>5</v>
      </c>
      <c r="B10" s="2">
        <v>5</v>
      </c>
      <c r="C10" s="8" t="s">
        <v>13</v>
      </c>
      <c r="D10" s="9" t="s">
        <v>20</v>
      </c>
      <c r="E10" s="9">
        <v>3</v>
      </c>
      <c r="F10" s="14" t="s">
        <v>19</v>
      </c>
      <c r="G10" s="15"/>
      <c r="H10" s="10">
        <v>24000</v>
      </c>
      <c r="I10" s="10">
        <f t="shared" si="0"/>
        <v>1200</v>
      </c>
      <c r="J10" s="10">
        <f>IF(H10&lt;=10000,250,IF(H10&lt;=50000,ROUNDUP(250+(H10-10000)*0.03,0),IF(H10&lt;=500000,ROUNDUP(1450+(H10-50000)*0.02,0),IF(H10&lt;=1000000,ROUNDUP(10450+(H10-500000)*0.01,0),IF(H10&lt;=10000000,ROUNDUP(15450+(H10-1000000)*0.001,0),IF(H10&lt;=100000000,ROUNDUP(24450+(H10-10000000)*0.0001,0),IF(H10&lt;=1000000000,ROUNDUP(33450+(H10-100000000)*0.00001,0),45000)))))))</f>
        <v>670</v>
      </c>
      <c r="L10" s="6">
        <f>ROUNDUP(H10*0.8,0)</f>
        <v>19200</v>
      </c>
    </row>
    <row r="11" spans="1:12" s="3" customFormat="1" ht="22.5" customHeight="1" x14ac:dyDescent="0.25">
      <c r="A11" s="2">
        <v>6</v>
      </c>
      <c r="B11" s="2">
        <v>6</v>
      </c>
      <c r="C11" s="8" t="s">
        <v>14</v>
      </c>
      <c r="D11" s="9" t="s">
        <v>20</v>
      </c>
      <c r="E11" s="9">
        <v>10</v>
      </c>
      <c r="F11" s="14" t="s">
        <v>19</v>
      </c>
      <c r="G11" s="15"/>
      <c r="H11" s="10">
        <v>80000</v>
      </c>
      <c r="I11" s="10">
        <f t="shared" si="0"/>
        <v>4000</v>
      </c>
      <c r="J11" s="10">
        <f t="shared" ref="J11:J13" si="3">IF(H11&lt;=10000,250,IF(H11&lt;=50000,ROUNDUP(250+(H11-10000)*0.03,0),IF(H11&lt;=500000,ROUNDUP(1450+(H11-50000)*0.02,0),IF(H11&lt;=1000000,ROUNDUP(10450+(H11-500000)*0.01,0),IF(H11&lt;=10000000,ROUNDUP(15450+(H11-1000000)*0.001,0),IF(H11&lt;=100000000,ROUNDUP(24450+(H11-10000000)*0.0001,0),IF(H11&lt;=1000000000,ROUNDUP(33450+(H11-100000000)*0.00001,0),45000)))))))</f>
        <v>2050</v>
      </c>
      <c r="L11" s="6">
        <f t="shared" ref="L11:L13" si="4">ROUNDUP(H10*0.8,0)</f>
        <v>19200</v>
      </c>
    </row>
    <row r="12" spans="1:12" s="3" customFormat="1" ht="22.5" customHeight="1" x14ac:dyDescent="0.25">
      <c r="A12" s="2">
        <v>7</v>
      </c>
      <c r="B12" s="2">
        <v>7</v>
      </c>
      <c r="C12" s="8" t="s">
        <v>15</v>
      </c>
      <c r="D12" s="9" t="s">
        <v>20</v>
      </c>
      <c r="E12" s="9">
        <v>5</v>
      </c>
      <c r="F12" s="14" t="s">
        <v>19</v>
      </c>
      <c r="G12" s="15"/>
      <c r="H12" s="10">
        <v>25000</v>
      </c>
      <c r="I12" s="10">
        <f t="shared" si="0"/>
        <v>1250</v>
      </c>
      <c r="J12" s="10">
        <f t="shared" si="3"/>
        <v>700</v>
      </c>
      <c r="L12" s="6" t="e">
        <f>ROUNDUP(#REF!*0.8,0)</f>
        <v>#REF!</v>
      </c>
    </row>
    <row r="13" spans="1:12" s="3" customFormat="1" ht="22.5" customHeight="1" x14ac:dyDescent="0.25">
      <c r="A13" s="2">
        <v>8</v>
      </c>
      <c r="B13" s="2">
        <v>8</v>
      </c>
      <c r="C13" s="8" t="s">
        <v>16</v>
      </c>
      <c r="D13" s="9" t="s">
        <v>20</v>
      </c>
      <c r="E13" s="9">
        <v>2</v>
      </c>
      <c r="F13" s="14" t="s">
        <v>19</v>
      </c>
      <c r="G13" s="15"/>
      <c r="H13" s="10">
        <v>10000</v>
      </c>
      <c r="I13" s="10">
        <f t="shared" si="0"/>
        <v>500</v>
      </c>
      <c r="J13" s="10">
        <f t="shared" si="3"/>
        <v>250</v>
      </c>
      <c r="L13" s="6">
        <f t="shared" si="4"/>
        <v>20000</v>
      </c>
    </row>
    <row r="17" spans="8:8" ht="12.75" customHeight="1" x14ac:dyDescent="0.3">
      <c r="H17" s="7"/>
    </row>
    <row r="51" ht="12" customHeight="1" x14ac:dyDescent="0.3"/>
    <row r="52" ht="12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https:/mul2-spm.gov.am/tasks/13252/oneclick/AzgayinPatk1-603-161.xlsx?token=768d6a59ec1cc44e1fd375f643c97d64</cp:keywords>
  <cp:lastModifiedBy>Tigran</cp:lastModifiedBy>
  <cp:lastPrinted>2020-11-17T08:55:00Z</cp:lastPrinted>
  <dcterms:created xsi:type="dcterms:W3CDTF">2012-09-27T09:10:38Z</dcterms:created>
  <dcterms:modified xsi:type="dcterms:W3CDTF">2020-11-18T09:55:35Z</dcterms:modified>
</cp:coreProperties>
</file>