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6"/>
  </bookViews>
  <sheets>
    <sheet name="Mankapartez" sheetId="1" r:id="rId1"/>
    <sheet name="aparat" sheetId="2" r:id="rId2"/>
    <sheet name="dzev9" sheetId="3" r:id="rId3"/>
    <sheet name="hamajnq ekamut" sheetId="4" r:id="rId4"/>
    <sheet name="gorc. caxs" sheetId="5" r:id="rId5"/>
    <sheet name="tnt. caxs" sheetId="6" r:id="rId6"/>
    <sheet name="mnac.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<sst xmlns="http://schemas.openxmlformats.org/spreadsheetml/2006/main" count="3439" uniqueCount="1165">
  <si>
    <t xml:space="preserve">´Ûáõç»ï³ÛÇÝ Í³Ëë»ñÇ ïÝï»ë³·Çï³Ï³Ý ¹³ë³Ï³ñ·Ù³Ý Ñá¹í³ÍÝ»ñÇ </t>
  </si>
  <si>
    <t xml:space="preserve"> îáÕÇ </t>
  </si>
  <si>
    <t>³Ýí³ÝáõÙÝ»ñÁ</t>
  </si>
  <si>
    <t>ÀÝ¹³Ù»ÝÁ (ë.5+ë.6)</t>
  </si>
  <si>
    <t>ÀÝ¹³Ù»ÝÁ (ë.8+ë.9)</t>
  </si>
  <si>
    <t>ÀÝ¹³Ù»ÝÁ (ë.11+ë.12)</t>
  </si>
  <si>
    <t xml:space="preserve"> ³Û¹ ÃíáõÙ`</t>
  </si>
  <si>
    <t xml:space="preserve">NN  </t>
  </si>
  <si>
    <t xml:space="preserve"> NN </t>
  </si>
  <si>
    <t xml:space="preserve">³Û¹ ÃíáõÙ` </t>
  </si>
  <si>
    <t xml:space="preserve">áñÇó` 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</si>
  <si>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</si>
  <si>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</si>
  <si>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</si>
  <si>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</si>
  <si>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</si>
  <si>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</si>
  <si>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îáÕÇ          NN  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</si>
  <si>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</si>
  <si>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</si>
  <si>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</si>
  <si>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</si>
  <si>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>1.2.1. ì³ñÏ»ñ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</si>
  <si>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</si>
  <si>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</si>
  <si>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</si>
  <si>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</si>
  <si>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</si>
  <si>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</si>
  <si>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</si>
  <si>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</si>
  <si>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</si>
  <si>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</si>
  <si>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</si>
  <si>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</si>
  <si>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</si>
  <si>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</si>
  <si>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________________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</si>
  <si>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</si>
  <si>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</si>
  <si>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</si>
  <si>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</si>
  <si>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       X</t>
  </si>
  <si>
    <t xml:space="preserve"> - ÷áË³ïíáõÃÛáõÝÝ»ñÇ ïñ³Ù³¹ñáõÙ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</si>
  <si>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</si>
  <si>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</si>
  <si>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</si>
  <si>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</si>
  <si>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</si>
  <si>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</si>
  <si>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</si>
  <si>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</si>
  <si>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</si>
  <si>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</si>
  <si>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</si>
  <si>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 xml:space="preserve">´Ûáõç»ï³ÛÇÝ Í³Ëë»ñÇ ïÝï»ë³·Çï³Ï³Ý ¹³ë³Ï³ñ·Ù³Ý Ñá¹í³ÍÝ»ñÇ ³Ýí³ÝáõÙÝ»ñÁ </t>
  </si>
  <si>
    <t>481100</t>
  </si>
  <si>
    <t>481900</t>
  </si>
  <si>
    <t>482100</t>
  </si>
  <si>
    <t>482300</t>
  </si>
  <si>
    <t>482400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</si>
  <si>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</si>
  <si>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</si>
  <si>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</si>
  <si>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</si>
  <si>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</si>
  <si>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</si>
  <si>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</si>
  <si>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</si>
  <si>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</si>
  <si>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</si>
  <si>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</si>
  <si>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</si>
  <si>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</si>
  <si>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</si>
  <si>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</si>
  <si>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</si>
  <si>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</si>
  <si>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</si>
  <si>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</si>
  <si>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</si>
  <si>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</si>
  <si>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</si>
  <si>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</si>
  <si>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</si>
  <si>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</si>
  <si>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</si>
  <si>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</si>
  <si>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</si>
  <si>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</si>
  <si>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</si>
  <si>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</si>
  <si>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</si>
  <si>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</si>
  <si>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</si>
  <si>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</si>
  <si>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</si>
  <si>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</si>
  <si>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</si>
  <si>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</si>
  <si>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</si>
  <si>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</si>
  <si>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</si>
  <si>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</si>
  <si>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</si>
  <si>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</si>
  <si>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</si>
  <si>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</si>
  <si>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</si>
  <si>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</si>
  <si>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</si>
  <si>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</si>
  <si>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</si>
  <si>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</si>
  <si>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</si>
  <si>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</si>
  <si>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</si>
  <si>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</si>
  <si>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</si>
  <si>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</si>
  <si>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</si>
  <si>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</si>
  <si>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</si>
  <si>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Օրինակելի ձև Հ-9</t>
  </si>
  <si>
    <t>ՀԱՄԱՅՆՔԻ ԲՅՈՒՋԵԻ ԿԱՏԱՐՄԱՆ ՎԵՐԱԲԵՐՅԱԼ</t>
  </si>
  <si>
    <t>3. Համայնքի տեղաբաշխման մարզը և համայնքի կոդը ըստ բյուջետային ծախսերի</t>
  </si>
  <si>
    <t>տարածքային դասակարգման __________________________________</t>
  </si>
  <si>
    <t>4. Համայնքին սպասարկող Գանձապետական ստորաբաժանման անվանումը ______</t>
  </si>
  <si>
    <t>5. Համայնքի՝ Գանձապետական ստորաբաժանումում հաշվառման համարը _______</t>
  </si>
  <si>
    <t xml:space="preserve">6. Ծախսերի ֆինանսավորման աղբյուրի կոդը՝ (համայնքի բյուջե՝ 2) </t>
  </si>
  <si>
    <t>Տարեկան հաստատված պլան</t>
  </si>
  <si>
    <t>Տարեկան ճշտված պլան</t>
  </si>
  <si>
    <t>Փաստացի</t>
  </si>
  <si>
    <t>Բաժին N</t>
  </si>
  <si>
    <t>3. Հիմնարկի տեղաբաշխման մարզի և համայնքի կոդը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</si>
  <si>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</si>
  <si>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</si>
  <si>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</si>
  <si>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</si>
  <si>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մարմնի անվանումը ____________ </t>
  </si>
  <si>
    <t>9. Ծրագրի անվանումը _______________</t>
  </si>
  <si>
    <t>10. Ծրագրի կոդը </t>
  </si>
  <si>
    <t>5. Հիմնարկը սպասարկող գանձապետական ստորաբաժանման անվանումը_______</t>
  </si>
  <si>
    <t>6. Հիմնարկի՝ գանձապետական ստորաբաժանումում հաշվառման համարը 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</si>
  <si>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</si>
  <si>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</si>
  <si>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</si>
  <si>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</si>
  <si>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</si>
  <si>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</si>
  <si>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</si>
  <si>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</si>
  <si>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</si>
  <si>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</si>
  <si>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</si>
  <si>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</si>
  <si>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</si>
  <si>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</si>
  <si>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</si>
  <si>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</si>
  <si>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</si>
  <si>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</si>
  <si>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</si>
  <si>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</si>
  <si>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</si>
  <si>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</si>
  <si>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</si>
  <si>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</si>
  <si>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</si>
  <si>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</si>
  <si>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</si>
  <si>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</si>
  <si>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</si>
  <si>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</si>
  <si>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</si>
  <si>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</si>
  <si>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</si>
  <si>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</si>
  <si>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</si>
  <si>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</si>
  <si>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Օրինակելի ձև Հ-2 -ի</t>
  </si>
  <si>
    <t>Օրինակելի ձև Հ-2-ը լրացվում է հետևյալ կերպ.</t>
  </si>
  <si>
    <t xml:space="preserve">1. Աղուսյակի «Գ» սյունակում լրացվող տողի համարը պետք է կազմված լինի նույն աղյուսակի «Բ» սյունակում նշվող բյուջետային ծախսերի </t>
  </si>
  <si>
    <t xml:space="preserve">տնտեսագիտական դասակարգման տարրին համապատասխանող՝ Հայաստանի Հանրապետության ֆինանսների և էկոնոմիկայի նախարարի </t>
  </si>
  <si>
    <t xml:space="preserve">2007 թվականի հունվար 9-ի N 5-Ն հրամանով հաստատված N 5, N 6, N 7 և N 9 հավելվածների ծախսերի անվանումներով և դրանց թվային </t>
  </si>
  <si>
    <t xml:space="preserve">ցուցանիշներով (մինչև սինթետիկ հաշիվ): Օրինակ` «Աշխատողների աշխատավարձեր և հավելավճարներ» տարրի առջև պետք է գրվի </t>
  </si>
  <si>
    <t xml:space="preserve">411100 թիվը՝ որտեղ առաջին 4-ը՝ դասի, երկրորդ 1-ը՝ կատեգորիայի, 1-ը՝ խումբ, 0-ն` սինթետիկ մասի համարներն են: Համանման՝ </t>
  </si>
  <si>
    <t>«Շենքերի և շինությունների կապիտալ վերանորոգում» տարրի դիմաց պետք է գրվի 511300 թիվը և այլն:</t>
  </si>
  <si>
    <t xml:space="preserve">2. Աղյուսակի «Բ» սյունակում լրացվում են բյուջետային ծախսերի դասակարգման համապատասխան տարրերի անվանումը Հայաստանի </t>
  </si>
  <si>
    <t xml:space="preserve">Հանրապետության ֆինանսների և էկոնոմիկայի նախարարի 2007 թվականի հունվար 9-ի N 5-Ն հրամանով հաստատված N5, N6, N7 և N9 </t>
  </si>
  <si>
    <t xml:space="preserve">հավելվածների համաձայն: Հաշվետվության մեջ կարող են չներառվել վերոհիշյալ դասակարգման այն տարրերը, որոնց գծով` տվյալ ծրագրի </t>
  </si>
  <si>
    <t xml:space="preserve">շրջանակներում ծախսեր չեն կատարվել: Դրա հետ մեկտեղ, աղյուսակում հանրագումարային տողերի (օրինակ՝ «Այլ մասնագիտական </t>
  </si>
  <si>
    <t xml:space="preserve">ծառայությունների ձեռքբերում», «Պայմանագրային ծառայությունների ձեռքբերում», «Սուբսիդիաներ», «Հիմնական միջոցներ» և այլն) լրացումը՝ </t>
  </si>
  <si>
    <t>այդ աղյուսակում դրանց վերաբերող լրացված տարրերի առկայության դեպքում պարտադիր է:</t>
  </si>
  <si>
    <t xml:space="preserve">3. Կոնկրետ ապրանքների (ծառայությունների, աշխատանքների) ձեռքբերման հետ կապված հարկերի (օրինակ՝ ավելացված արժեքի հարկի) </t>
  </si>
  <si>
    <t>վճարման ծախսերը հաշվետվության մեջ արտացոլվում են բյուջետային ծախսերի տնտեսագիտական դասակարգման նույն տարրերով, որոնցով</t>
  </si>
  <si>
    <t xml:space="preserve"> արտացոլվում են նաև այդ ապրանքների (ծառայությունների, աշխատանքների) ձեռքբերման ծախսերը: </t>
  </si>
  <si>
    <t>4. Աղուսյակի «Դ» սյունակում լրացվում է տվյալ տարվա Հայաստանի Հանրապետության պետական բյուջեի մասին օրենքով (համայնքների</t>
  </si>
  <si>
    <t xml:space="preserve"> դեպքում` համայնքի բյուջեով) նախատեսված տարեկան հատկացումները: </t>
  </si>
  <si>
    <t>5. Աղուսյակի «ԺԲ» սյունակում լրացվում են տարեսկզբից, աճողական կարգով, մինչև հաշվետու ամսվա վերջին օրն ընկած ժամանակահատվածի</t>
  </si>
  <si>
    <t xml:space="preserve"> ընթացքում տվյալ հիմնարկին՝ նրա կրեդիտորների կողմից ներկայացված վճարման պահանջագրերով պահանջվող հատկացումները՝ ներառյալ </t>
  </si>
  <si>
    <t xml:space="preserve">ավելացված արժեքի հարկի գումարը: Պահանջվող հատկացումները համարվում են վճարման ենթակա՝ վճարման պահանջագրերով այդ </t>
  </si>
  <si>
    <t xml:space="preserve">վճարումների իրականացման համար նախատեսված ժամկետի վերջին օրվանից սկսած: Կրեդիտորների կողմից ներկայացված վճարման </t>
  </si>
  <si>
    <t>պահանջագրերը համարվում են վավերական այն պահից, երբ տվյալ հիմնարկը ընդունում է պահանջագրին համապատասխան վճարումները</t>
  </si>
  <si>
    <t xml:space="preserve"> իրականացնելու իր պարտավորվածությունը: Հայաստանի Հանրապետության պետական բյուջեի ծախսերի տնտեսագիտական դասակարգման </t>
  </si>
  <si>
    <t xml:space="preserve">հետևյալ տարրերի գծով (պետական, տեղական ինքնակառավարման մարմինների, դրանց ենթակա հիմնարկների աշխատողների աշխատավարձ, </t>
  </si>
  <si>
    <t>պարտադիր սոցիալական ապահովության վճարներ, գործուղումներ և ծառայողական ուղևորություններ, կրթաթոշակներ, կենսաթոշակներ</t>
  </si>
  <si>
    <t xml:space="preserve">, նպաստներ) նախատեսված հատկացումները համարվում են վճարման ենթակա Հայաստանի Հանրապետության օրենսդրությամբ սահմանված </t>
  </si>
  <si>
    <t>կարգով այդ վճարումներն իրականացնելու համար նախատեսված օրվանից սկսած:</t>
  </si>
  <si>
    <t xml:space="preserve">6. Աղուսյակի «ԺԳ» սյունակում լրացվում է տարեսկզբից, աճողական կարգով, մինչև հաշվետու ամսվա վերջին օրվա դրությամբ տվյալ հիմնարկին՝ </t>
  </si>
  <si>
    <t xml:space="preserve">նրա կրեդիտորների կողմից վճարման պահանջագրերով ներկայացված, սակայն վճարման վերջին օրվանից երեսուն օրից ավելի չվճարված </t>
  </si>
  <si>
    <t>պարտավորությունները:</t>
  </si>
  <si>
    <t>7. «2300000 Ոչ ֆինանսական ակտիվների իրացումից մուտքեր» տողում ցուցանիշները լրացվում են բացասական նշանով</t>
  </si>
  <si>
    <t>այդ թվում`</t>
  </si>
  <si>
    <t>³Û¹ ÃíáõÙ`</t>
  </si>
  <si>
    <t>ýáÝ¹³ÛÇÝ Ù³ë</t>
  </si>
  <si>
    <t>áñÇó`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</si>
  <si>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</si>
  <si>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</si>
  <si>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1.2. ì³ñÏ»ñ ¨ ÷áË³ïíáõÃÛáõÝÝ»ñ (ëï³óáõÙ ¨ Ù³ñáõÙ)                                                                     (ïáÕ 8121+ïáÕ8140) </t>
  </si>
  <si>
    <t>2. üÆÜ²Üê²Î²Ü ²ÎîÆìÜºð                      (ïáÕ8161+ïáÕ8170+ïáÕ8190-ïáÕ8197+ïáÕ8198+ïáÕ8199)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</si>
  <si>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</si>
  <si>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1. öàÊ²èàô ØÆæàòÜºð                                                                              (ïáÕ 8211+ïáÕ 8220)</t>
  </si>
  <si>
    <t>1.2. ì³ñÏ»ñ ¨ ÷áË³ïíáõÃÛáõÝÝ»ñ (ëï³óáõÙ ¨ Ù³ñáõÙ)                          ïáÕ 8221+ïáÕ 8240</t>
  </si>
  <si>
    <t xml:space="preserve"> - »ÝÃ³Ï³ ¿ áõÕÕÙ³Ý Ñ³Ù³ÛÝùÇ µÛáõç»Ç ýáÝ¹³ÛÇÝ  Ù³ë  (ïáÕ 8191 - ïáÕ 8192)</t>
  </si>
  <si>
    <t xml:space="preserve">   ´. ²ðî²øÆÜ ²Ô´ÚàôðÜºð  (ïáÕ 8210)</t>
  </si>
  <si>
    <t>«       » «                         » 20     թ.</t>
  </si>
  <si>
    <t/>
  </si>
  <si>
    <t>ýÇÝ³Ýë³íáñáõÙ</t>
  </si>
  <si>
    <t>¹ñ³Ù³ñÏÕ³ÛÇÝ</t>
  </si>
  <si>
    <t>ÀÝ¹³Ù»ÝÁ (ë5+ë6)</t>
  </si>
  <si>
    <t xml:space="preserve">í³ñã³Ï³Ý Ù³ë </t>
  </si>
  <si>
    <t>ÀÝ¹³Ù»ÝÁ (ë8+ë9)</t>
  </si>
  <si>
    <t>ÀÝ¹³Ù»ÝÁ (ë11+ë12)</t>
  </si>
  <si>
    <t xml:space="preserve"> X</t>
  </si>
  <si>
    <t>Հ Ա Շ Վ Ե Տ Վ ՈՒ Թ Յ ՈՒ Ն</t>
  </si>
  <si>
    <t>Ա</t>
  </si>
  <si>
    <t>Բ</t>
  </si>
  <si>
    <t>Դ</t>
  </si>
  <si>
    <t>Ե</t>
  </si>
  <si>
    <t>(ստորագրություն)</t>
  </si>
  <si>
    <t>ԼՐԱՑՄԱՆ ՊԱՀԱՆՋՆԵՐ</t>
  </si>
  <si>
    <t>Օրինակելի ձև Հ-2</t>
  </si>
  <si>
    <t>ՀԻՄՆԱՐԿԻ ԿԱՏԱՐԱԾ ԲՅՈՒՋԵՏԱՅԻՆ ԾԱԽՍԵՐԻ ԵՎ ԲՅՈՒՋԵՏԱՅԻՆ ՊԱՐՏՔԵՐԻ ՄԱՍԻՆ</t>
  </si>
  <si>
    <r>
      <t xml:space="preserve">               ÐÆØÜ²ðÎÆ ÔºÎ²ì²ðª</t>
    </r>
    <r>
      <rPr>
        <sz val="11"/>
        <rFont val="Arial Armenian"/>
        <family val="2"/>
      </rPr>
      <t xml:space="preserve">                                          </t>
    </r>
    <r>
      <rPr>
        <sz val="10"/>
        <rFont val="Arial Armenian"/>
        <family val="2"/>
      </rPr>
      <t>_______________                                        _________________</t>
    </r>
  </si>
  <si>
    <t xml:space="preserve">                                                                                                                           (ëïáñ³·ñáõÃÛáõÝ)                                                                     (².Ð.².)</t>
  </si>
  <si>
    <r>
      <t>Î.î</t>
    </r>
    <r>
      <rPr>
        <sz val="8"/>
        <rFont val="Arial Armenian"/>
        <family val="2"/>
      </rPr>
      <t>.</t>
    </r>
  </si>
  <si>
    <t xml:space="preserve">                                                       </t>
  </si>
  <si>
    <t xml:space="preserve">          üÆÜ²Üê²Î²Ü  Ì²è²ÚàôÂÚ²Ü  äºîª                        ________________                                    ___________________</t>
  </si>
  <si>
    <r>
      <t xml:space="preserve">              (¶ÈÊ²ìàð Ð²Þì²ä²Ð)</t>
    </r>
    <r>
      <rPr>
        <sz val="11"/>
        <rFont val="Arial Armenian"/>
        <family val="2"/>
      </rPr>
      <t xml:space="preserve">                                           </t>
    </r>
    <r>
      <rPr>
        <sz val="8"/>
        <rFont val="Arial Armenian"/>
        <family val="2"/>
      </rPr>
      <t>(ëïáñ³·ñáõÃÛáõÝ)                                                                     (².Ð.².)</t>
    </r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</si>
  <si>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</si>
  <si>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</si>
  <si>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</si>
  <si>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</si>
  <si>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</si>
  <si>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</si>
  <si>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</si>
  <si>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</si>
  <si>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</si>
  <si>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</si>
  <si>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</si>
  <si>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</si>
  <si>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</si>
  <si>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</si>
  <si>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</si>
  <si>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</si>
  <si>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</si>
  <si>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</si>
  <si>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</si>
  <si>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</si>
  <si>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</si>
  <si>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</si>
  <si>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</si>
  <si>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</si>
  <si>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</si>
  <si>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</si>
  <si>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</si>
  <si>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</si>
  <si>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</si>
  <si>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</si>
  <si>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</si>
  <si>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441100</t>
  </si>
  <si>
    <t>441200</t>
  </si>
  <si>
    <t>442100</t>
  </si>
  <si>
    <t>442200</t>
  </si>
  <si>
    <t>443100</t>
  </si>
  <si>
    <t>443200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</si>
  <si>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</si>
  <si>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</si>
  <si>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</si>
  <si>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</si>
  <si>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</si>
  <si>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</si>
  <si>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</si>
  <si>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</si>
  <si>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 xml:space="preserve">                         ÀÜ¸²ØºÜÀ`                                 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</si>
  <si>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</si>
  <si>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</si>
  <si>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</si>
  <si>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</si>
  <si>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</si>
  <si>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</si>
  <si>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</si>
  <si>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</si>
  <si>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</si>
  <si>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</si>
  <si>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</si>
  <si>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</si>
  <si>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</si>
  <si>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</si>
  <si>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</si>
  <si>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</si>
  <si>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</si>
  <si>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</si>
  <si>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</si>
  <si>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</si>
  <si>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</si>
  <si>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</si>
  <si>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</si>
  <si>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</si>
  <si>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</si>
  <si>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</si>
  <si>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</si>
  <si>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</si>
  <si>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</si>
  <si>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</si>
  <si>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</si>
  <si>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</si>
  <si>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</si>
  <si>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</si>
  <si>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</si>
  <si>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</si>
  <si>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</si>
  <si>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</si>
  <si>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</si>
  <si>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</si>
  <si>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</si>
  <si>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</si>
  <si>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</si>
  <si>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</si>
  <si>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</si>
  <si>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</si>
  <si>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</si>
  <si>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</si>
  <si>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</si>
  <si>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</si>
  <si>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</si>
  <si>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</si>
  <si>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</si>
  <si>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</si>
  <si>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</si>
  <si>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</si>
  <si>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</si>
  <si>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</si>
  <si>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</si>
  <si>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</si>
  <si>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</si>
  <si>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</si>
  <si>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</si>
  <si>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</si>
  <si>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</si>
  <si>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</si>
  <si>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</si>
  <si>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</si>
  <si>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</si>
  <si>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</si>
  <si>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</si>
  <si>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</si>
  <si>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</si>
  <si>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</si>
  <si>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</si>
  <si>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</si>
  <si>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</si>
  <si>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</si>
  <si>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</si>
  <si>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</si>
  <si>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</si>
  <si>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</si>
  <si>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</si>
  <si>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</si>
  <si>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</si>
  <si>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</si>
  <si>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</si>
  <si>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</si>
  <si>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</si>
  <si>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</si>
  <si>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</si>
  <si>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</si>
  <si>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</si>
  <si>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</si>
  <si>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</si>
  <si>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</si>
  <si>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</si>
  <si>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</si>
  <si>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</si>
  <si>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</si>
  <si>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</si>
  <si>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</si>
  <si>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</si>
  <si>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</si>
  <si>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</si>
  <si>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</si>
  <si>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</si>
  <si>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</si>
  <si>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</si>
  <si>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</si>
  <si>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</si>
  <si>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</si>
  <si>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</si>
  <si>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</si>
  <si>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</si>
  <si>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</si>
  <si>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</si>
  <si>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</si>
  <si>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</si>
  <si>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</si>
  <si>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</si>
  <si>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</si>
  <si>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</si>
  <si>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</si>
  <si>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</si>
  <si>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</si>
  <si>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</si>
  <si>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</si>
  <si>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</si>
  <si>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</si>
  <si>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</si>
  <si>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</si>
  <si>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</si>
  <si>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</si>
  <si>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</si>
  <si>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</si>
  <si>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</si>
  <si>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</si>
  <si>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</si>
  <si>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</si>
  <si>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</si>
  <si>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</si>
  <si>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</si>
  <si>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</si>
  <si>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</si>
  <si>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</si>
  <si>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</si>
  <si>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</si>
  <si>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</si>
  <si>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</si>
  <si>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</si>
  <si>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</si>
  <si>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</si>
  <si>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3</t>
  </si>
  <si>
    <t>411300</t>
  </si>
  <si>
    <t>411400</t>
  </si>
  <si>
    <t>411500</t>
  </si>
  <si>
    <r>
      <t xml:space="preserve">7. Չափի միավորը՝ </t>
    </r>
    <r>
      <rPr>
        <u val="single"/>
        <sz val="14"/>
        <color indexed="12"/>
        <rFont val="Sylfaen"/>
        <family val="1"/>
      </rPr>
      <t>հազար դրամ</t>
    </r>
  </si>
  <si>
    <r>
      <t>(Ա. Ա. Հ.)</t>
    </r>
    <r>
      <rPr>
        <sz val="14"/>
        <rFont val="Sylfaen"/>
        <family val="1"/>
      </rPr>
      <t xml:space="preserve">            </t>
    </r>
  </si>
  <si>
    <t xml:space="preserve">².   ÀÜÂ²òÆÎ  Ì²Êêºðª ÀÜ¸²ØºÜÀ,                                                                                             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</si>
  <si>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</si>
  <si>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t xml:space="preserve">                                     ԳԼԽԱՎՈՐ ՖԻՆԱՆՍԻՍՏ</t>
  </si>
  <si>
    <t xml:space="preserve">              (Ա.Հ.Ա.)</t>
  </si>
  <si>
    <t>                    Կ.Տ.</t>
  </si>
  <si>
    <t xml:space="preserve">                                ԳԼԽԱՎՈՐ ՀԱՇՎԱՊԱՀ</t>
  </si>
  <si>
    <t xml:space="preserve">                       ___________________________</t>
  </si>
  <si>
    <t xml:space="preserve">             (Ա.Հ.Ա.)</t>
  </si>
  <si>
    <r>
      <t xml:space="preserve">1. Հիմնարկի անվանումը        </t>
    </r>
    <r>
      <rPr>
        <sz val="10"/>
        <rFont val="Arial Armenian"/>
        <family val="2"/>
      </rPr>
      <t>¶ÛáõÕ³å»ï³ñ³Ý</t>
    </r>
  </si>
  <si>
    <t xml:space="preserve"> </t>
  </si>
  <si>
    <t xml:space="preserve">                                                         Հ Ա Շ Վ Ե Տ Վ ՈՒ Թ Յ ՈՒ Ն</t>
  </si>
  <si>
    <t xml:space="preserve">                       ՀԱՄԱՅՆՔԻ ԲՅՈՒՋԵԻ ԾԱԽՍԵՐԻ ԿԱՏԱՐՄԱՆ ՎԵՐԱԲԵՐՅԱԼ</t>
  </si>
  <si>
    <t xml:space="preserve">                                                          (գործառական դասակարգմամբ)</t>
  </si>
  <si>
    <t>î³ñ»Ï³Ý Ñ³ëï³ïí³Í åÉ³Ý</t>
  </si>
  <si>
    <t>î³ñ»Ï³Ý ×ßïí³Í åÉ³Ý</t>
  </si>
  <si>
    <t>ö³ëï³óÇ</t>
  </si>
  <si>
    <t xml:space="preserve">îáÕÇ </t>
  </si>
  <si>
    <t xml:space="preserve">ՀԱՄԱՅՆՔԻ ԲՅՈՒՋԵԻ ԾԱԽՍԵՐԻ ԿԱՏԱՐՄԱՆ ՎԵՐԱԲԵՐՅԱԼ </t>
  </si>
  <si>
    <t>(տնտեսագիտական դասակարգմամբ)</t>
  </si>
  <si>
    <t>(Ñ³½³ñ ¹ñ³Ùáí)</t>
  </si>
  <si>
    <r>
      <t xml:space="preserve"> -</t>
    </r>
    <r>
      <rPr>
        <sz val="8"/>
        <rFont val="Arial Armenian"/>
        <family val="2"/>
      </rPr>
      <t>¿Ý»ñ·»ïÇÏ  Í³é³ÛáõÃÛáõÝÝ»ñ</t>
    </r>
  </si>
  <si>
    <t>Ðá¹í³ÍÇ      NN</t>
  </si>
  <si>
    <t>í³ñã³Ï³Ý Ù³ë</t>
  </si>
  <si>
    <t xml:space="preserve">ՀԱՄԱՅՆՔԻ ԲՅՈՒՋԵԻ ԵԿԱՄՈՒՏՆԵՐԻ ԿԱՏԱՐՄԱՆ ՎԵՐԱԲԵՐՅԱԼ </t>
  </si>
  <si>
    <t>ÀÝ¹³Ù»ÝÁ</t>
  </si>
  <si>
    <t xml:space="preserve">     ³Û¹ ÃíáõÙ</t>
  </si>
  <si>
    <t>ºÏ³Ùï³ï»ë³ÏÝ»ñÁ</t>
  </si>
  <si>
    <t xml:space="preserve"> (ë.5 + ë.6)</t>
  </si>
  <si>
    <t>üáÝ¹³ÛÇÝ Ù³ë</t>
  </si>
  <si>
    <t>(ë.8+ ë.9)</t>
  </si>
  <si>
    <t>í³ñã³Ï³Ý µÛáõç»</t>
  </si>
  <si>
    <t>ýáÝ¹³ÛÇÝ µÛáõç»</t>
  </si>
  <si>
    <t>(ë.11+ ë.12)</t>
  </si>
  <si>
    <t>Ð³Ù³ÛÝùÇ Õ»Ï³í³ñ</t>
  </si>
  <si>
    <t>¶ÉË³íáñ Ñ³ßí³å³Ñ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</si>
  <si>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</si>
  <si>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</si>
  <si>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</si>
  <si>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</si>
  <si>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³Û¹ ÃíáõÙ</t>
  </si>
  <si>
    <t>(ë.7+ ë8)</t>
  </si>
  <si>
    <t>(ë.10+ ë11)</t>
  </si>
  <si>
    <t>(ë.13+ ë14)</t>
  </si>
  <si>
    <r>
      <t xml:space="preserve">1. Հիմնարկի անվանումը        </t>
    </r>
    <r>
      <rPr>
        <sz val="10"/>
        <rFont val="Arial Armenian"/>
        <family val="2"/>
      </rPr>
      <t>Ø³ÝÏ³å³ñï»½ հոակ</t>
    </r>
  </si>
  <si>
    <t>____   ________________   201      թ. </t>
  </si>
  <si>
    <r>
      <t xml:space="preserve">ԸՆԴԱՄԵՆԸ  ԵԿԱՄՈՒՏՆԵՐ                    </t>
    </r>
    <r>
      <rPr>
        <sz val="10"/>
        <rFont val="Sylfaen"/>
        <family val="1"/>
      </rPr>
      <t>(տող 1100 + տող 1200+տող 1300)</t>
    </r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</si>
  <si>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</si>
  <si>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</si>
  <si>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</si>
  <si>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</si>
  <si>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</si>
  <si>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</si>
  <si>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</si>
  <si>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</si>
  <si>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</si>
  <si>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</si>
  <si>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</si>
  <si>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</si>
  <si>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</si>
  <si>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</si>
  <si>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</si>
  <si>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</si>
  <si>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</si>
  <si>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</si>
  <si>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</si>
  <si>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</si>
  <si>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</si>
  <si>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</si>
  <si>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</si>
  <si>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</si>
  <si>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</si>
  <si>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</si>
  <si>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</si>
  <si>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</si>
  <si>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</si>
  <si>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</si>
  <si>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</si>
  <si>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</si>
  <si>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</si>
  <si>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</si>
  <si>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</si>
  <si>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</si>
  <si>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</si>
  <si>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</si>
  <si>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</si>
  <si>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</si>
  <si>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</si>
  <si>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</si>
  <si>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</si>
  <si>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</si>
  <si>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</si>
  <si>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</si>
  <si>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</si>
  <si>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</si>
  <si>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</si>
  <si>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</si>
  <si>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</si>
  <si>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</si>
  <si>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</si>
  <si>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</si>
  <si>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</si>
  <si>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</si>
  <si>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</si>
  <si>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</si>
  <si>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</si>
  <si>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</si>
  <si>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</si>
  <si>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</si>
  <si>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</si>
  <si>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</si>
  <si>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</si>
  <si>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</si>
  <si>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</si>
  <si>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</si>
  <si>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</si>
  <si>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</si>
  <si>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</si>
  <si>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</si>
  <si>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</si>
  <si>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</si>
  <si>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</si>
  <si>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</si>
  <si>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</si>
  <si>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</si>
  <si>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</si>
  <si>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</si>
  <si>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</si>
  <si>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</si>
  <si>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</si>
  <si>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</si>
  <si>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</si>
  <si>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</si>
  <si>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</si>
  <si>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</si>
  <si>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</si>
  <si>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</si>
  <si>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</si>
  <si>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</si>
  <si>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</si>
  <si>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</si>
  <si>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</si>
  <si>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</si>
  <si>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</si>
  <si>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</si>
  <si>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</si>
  <si>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</si>
  <si>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</si>
  <si>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</si>
  <si>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</si>
  <si>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</si>
  <si>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</si>
  <si>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</si>
  <si>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</si>
  <si>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</si>
  <si>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</si>
  <si>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</si>
  <si>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</si>
  <si>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</si>
  <si>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</si>
  <si>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</si>
  <si>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</si>
  <si>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</si>
  <si>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</si>
  <si>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</si>
  <si>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</si>
  <si>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</si>
  <si>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</si>
  <si>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</si>
  <si>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</si>
  <si>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</si>
  <si>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</si>
  <si>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</si>
  <si>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</si>
  <si>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</si>
  <si>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</si>
  <si>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</si>
  <si>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</si>
  <si>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</si>
  <si>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</si>
  <si>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</si>
  <si>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</si>
  <si>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</si>
  <si>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</si>
  <si>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</si>
  <si>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</si>
  <si>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</si>
  <si>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</si>
  <si>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</si>
  <si>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</si>
  <si>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</si>
  <si>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</si>
  <si>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</si>
  <si>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</si>
  <si>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</si>
  <si>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</si>
  <si>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</si>
  <si>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</si>
  <si>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</si>
  <si>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</si>
  <si>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</si>
  <si>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</si>
  <si>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</si>
  <si>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</si>
  <si>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</si>
  <si>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</si>
  <si>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</si>
  <si>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</si>
  <si>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</si>
  <si>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</si>
  <si>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</si>
  <si>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</si>
  <si>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</si>
  <si>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</si>
  <si>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r>
      <t xml:space="preserve">ԸՆԴԱՄԵՆԸ ԾԱԽՍԵՐ </t>
    </r>
    <r>
      <rPr>
        <sz val="9"/>
        <rFont val="Sylfaen"/>
        <family val="1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</si>
  <si>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</si>
  <si>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</si>
  <si>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sz val="9"/>
        <rFont val="Sylfaen"/>
        <family val="1"/>
      </rPr>
      <t xml:space="preserve">(տող2110+տող2120+տող2130+տող2140+տող2150+տող2160+տող2170+տող2180)                                                                                        </t>
    </r>
  </si>
  <si>
    <t>1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</si>
  <si>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</si>
  <si>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</si>
  <si>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2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</si>
  <si>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</si>
  <si>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</si>
  <si>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</si>
  <si>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</si>
  <si>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</si>
  <si>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</si>
  <si>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</si>
  <si>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</si>
  <si>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</si>
  <si>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4</t>
  </si>
  <si>
    <t>Ընդհանուր բնույթի հետազոտական աշխատանք</t>
  </si>
  <si>
    <t xml:space="preserve">Ընդհանուր բնույթի հետազոտական աշխատանք </t>
  </si>
  <si>
    <t>5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</si>
  <si>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</si>
  <si>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</si>
  <si>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</si>
  <si>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</si>
  <si>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</si>
  <si>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</si>
  <si>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</si>
  <si>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</si>
  <si>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</si>
  <si>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</si>
  <si>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</si>
  <si>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</si>
  <si>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</si>
  <si>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sz val="9"/>
        <rFont val="Sylfaen"/>
        <family val="1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</si>
  <si>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</si>
  <si>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</si>
  <si>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</si>
  <si>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</si>
  <si>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</si>
  <si>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</si>
  <si>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</si>
  <si>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</si>
  <si>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</si>
  <si>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sz val="9"/>
        <rFont val="Sylfaen"/>
        <family val="1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</si>
  <si>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</si>
  <si>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</si>
  <si>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</si>
  <si>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</si>
  <si>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</si>
  <si>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</si>
  <si>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</si>
  <si>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</si>
  <si>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</si>
  <si>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</si>
  <si>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</si>
  <si>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</si>
  <si>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</si>
  <si>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</si>
  <si>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</si>
  <si>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</si>
  <si>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sz val="9"/>
        <rFont val="Sylfaen"/>
        <family val="1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</si>
  <si>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</si>
  <si>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</si>
  <si>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</si>
  <si>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</si>
  <si>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</si>
  <si>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</si>
  <si>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</si>
  <si>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</si>
  <si>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</si>
  <si>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</si>
  <si>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</si>
  <si>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</si>
  <si>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</si>
  <si>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</si>
  <si>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</si>
  <si>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</si>
  <si>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</si>
  <si>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</si>
  <si>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</si>
  <si>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</si>
  <si>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</si>
  <si>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</si>
  <si>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</si>
  <si>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</si>
  <si>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</si>
  <si>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</si>
  <si>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</si>
  <si>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</si>
  <si>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</si>
  <si>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</si>
  <si>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</si>
  <si>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</si>
  <si>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</si>
  <si>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</si>
  <si>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</si>
  <si>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</si>
  <si>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</si>
  <si>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</si>
  <si>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</si>
  <si>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</si>
  <si>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</si>
  <si>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</si>
  <si>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</si>
  <si>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sz val="9"/>
        <rFont val="Sylfaen"/>
        <family val="1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</si>
  <si>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</si>
  <si>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</si>
  <si>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</si>
  <si>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</si>
  <si>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</si>
  <si>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</si>
  <si>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</si>
  <si>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</si>
  <si>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</si>
  <si>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</si>
  <si>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</si>
  <si>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</si>
  <si>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</si>
  <si>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</si>
  <si>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</si>
  <si>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</si>
  <si>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</si>
  <si>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</si>
  <si>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</si>
  <si>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</si>
  <si>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</si>
  <si>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</si>
  <si>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</si>
  <si>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</si>
  <si>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</si>
  <si>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</si>
  <si>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</si>
  <si>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</si>
  <si>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</si>
  <si>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</si>
  <si>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</si>
  <si>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</si>
  <si>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</si>
  <si>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</si>
  <si>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</si>
  <si>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</si>
  <si>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</si>
  <si>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</si>
  <si>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</si>
  <si>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</si>
  <si>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</si>
  <si>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</si>
  <si>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</si>
  <si>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</si>
  <si>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</si>
  <si>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</si>
  <si>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</si>
  <si>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</si>
  <si>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</si>
  <si>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</si>
  <si>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</si>
  <si>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</si>
  <si>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</si>
  <si>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</si>
  <si>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</si>
  <si>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</si>
  <si>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</si>
  <si>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</si>
  <si>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sz val="9"/>
        <rFont val="Sylfaen"/>
        <family val="1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</si>
  <si>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</si>
  <si>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</si>
  <si>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</si>
  <si>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</si>
  <si>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</si>
  <si>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</si>
  <si>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</si>
  <si>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</si>
  <si>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</si>
  <si>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</si>
  <si>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</si>
  <si>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</si>
  <si>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</si>
  <si>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</si>
  <si>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</si>
  <si>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</si>
  <si>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</si>
  <si>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</si>
  <si>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</si>
  <si>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sz val="9"/>
        <rFont val="Sylfaen"/>
        <family val="1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</si>
  <si>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</si>
  <si>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</si>
  <si>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</si>
  <si>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</si>
  <si>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</si>
  <si>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</si>
  <si>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</si>
  <si>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</si>
  <si>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</si>
  <si>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</si>
  <si>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</si>
  <si>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</si>
  <si>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</si>
  <si>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</si>
  <si>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</si>
  <si>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             ԸՆԴԱՄԵՆԸ    ԾԱԽՍԵՐ               </t>
    </r>
    <r>
      <rPr>
        <sz val="10"/>
        <rFont val="Sylfaen"/>
        <family val="1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</si>
  <si>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</si>
  <si>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Sylfaen"/>
        <family val="1"/>
      </rPr>
      <t xml:space="preserve">(տող4100+տող4200+տող4300+տող4400+տող4500+ տող4600+տող4700)  </t>
    </r>
    <r>
      <rPr>
        <sz val="12"/>
        <rFont val="Sylfaen"/>
        <family val="1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</si>
  <si>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Sylfaen"/>
        <family val="1"/>
      </rPr>
      <t xml:space="preserve">(տող4110+տող4120+տող4130)  </t>
    </r>
    <r>
      <rPr>
        <sz val="10"/>
        <rFont val="Sylfaen"/>
        <family val="1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</si>
  <si>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Sylfaen"/>
        <family val="1"/>
      </rPr>
      <t>(տող4111+տող4112+ տող4114)</t>
    </r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</si>
  <si>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</si>
  <si>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</si>
  <si>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</si>
  <si>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</si>
  <si>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</si>
  <si>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r>
      <t xml:space="preserve">ՓԱՍՏԱՑԻ ՍՈՑԻԱԼԱԿԱՆ ԱՊԱՀՈՎՈՒԹՅԱՆ ՎՃԱՐՆԵՐ </t>
    </r>
    <r>
      <rPr>
        <i/>
        <sz val="8"/>
        <rFont val="Sylfaen"/>
        <family val="1"/>
      </rPr>
      <t>(տող4131)</t>
    </r>
  </si>
  <si>
    <t xml:space="preserve"> -Սոցիալական ապահովության վճարներ</t>
  </si>
  <si>
    <r>
      <t xml:space="preserve">1.2. ԾԱՌԱՅՈՒԹՅՈՒՆՆԵՐԻ ԵՎ ԱՊՐԱՆՔՆԵՐԻ ՁԵՌՔ ԲԵՐՈՒՄ </t>
    </r>
    <r>
      <rPr>
        <sz val="8"/>
        <rFont val="Sylfaen"/>
        <family val="1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</si>
  <si>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Sylfaen"/>
        <family val="1"/>
      </rPr>
      <t>(տող4211+տող4212+տող4213+տող4214+տող4215+տող4216+տող4217)</t>
    </r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</si>
  <si>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</si>
  <si>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</si>
  <si>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</si>
  <si>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</si>
  <si>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</si>
  <si>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</si>
  <si>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</si>
  <si>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r>
      <t xml:space="preserve"> ԳՈՐԾՈՒՂՈՒՄՆԵՐԻ ԵՎ ՇՐՋԱԳԱՅՈՒԹՅՈՒՆՆԵՐԻ ԾԱԽՍԵՐ </t>
    </r>
    <r>
      <rPr>
        <i/>
        <sz val="8"/>
        <rFont val="Sylfaen"/>
        <family val="1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</si>
  <si>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</si>
  <si>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</si>
  <si>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</si>
  <si>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r>
      <t xml:space="preserve">ՊԱՅՄԱՆԱԳՐԱՅԻՆ ԱՅԼ ԾԱՌԱՅՈՒԹՅՈՒՆՆԵՐԻ ՁԵՌՔ ԲԵՐՈՒՄ </t>
    </r>
    <r>
      <rPr>
        <i/>
        <sz val="8"/>
        <rFont val="Sylfaen"/>
        <family val="1"/>
      </rPr>
      <t>(տող4231+տող4232+տող4233+տող4234+տող4235+տող4236+տող4237+տող4238)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</si>
  <si>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</si>
  <si>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</si>
  <si>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</si>
  <si>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</si>
  <si>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</si>
  <si>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</si>
  <si>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</si>
  <si>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</si>
  <si>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r>
      <t xml:space="preserve"> ԱՅԼ ՄԱՍՆԱԳԻՏԱԿԱՆ ԾԱՌԱՅՈՒԹՅՈՒՆՆԵՐԻ ՁԵՌՔ ԲԵՐՈՒՄ </t>
    </r>
    <r>
      <rPr>
        <i/>
        <sz val="8"/>
        <rFont val="Sylfaen"/>
        <family val="1"/>
      </rPr>
      <t xml:space="preserve"> (տող 4241)</t>
    </r>
  </si>
  <si>
    <t xml:space="preserve"> -Մասնագիտական ծառայություններ</t>
  </si>
  <si>
    <r>
      <t>ԸՆԹԱՑԻԿ ՆՈՐՈԳՈՒՄ ԵՎ ՊԱՀՊԱՆՈՒՄ (ծառայություններ և նյութեր)</t>
    </r>
    <r>
      <rPr>
        <i/>
        <sz val="8"/>
        <rFont val="Sylfaen"/>
        <family val="1"/>
      </rPr>
      <t xml:space="preserve"> (տող4251+տող4252)</t>
    </r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</si>
  <si>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</si>
  <si>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</si>
  <si>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r>
      <t xml:space="preserve"> ՆՅՈՒԹԵՐ </t>
    </r>
    <r>
      <rPr>
        <i/>
        <sz val="8"/>
        <rFont val="Sylfaen"/>
        <family val="1"/>
      </rPr>
      <t>(տող4261+տող4262+տող4263+տող4264+տող4265+տող4266+տող4267+տող4268)</t>
    </r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</si>
  <si>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</si>
  <si>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</si>
  <si>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</si>
  <si>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</si>
  <si>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</si>
  <si>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</si>
  <si>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</si>
  <si>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</si>
  <si>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r>
      <t xml:space="preserve"> 1.3. ՏՈԿՈՍԱՎՃԱՐՆԵՐ </t>
    </r>
    <r>
      <rPr>
        <i/>
        <sz val="8"/>
        <color indexed="8"/>
        <rFont val="Sylfaen"/>
        <family val="1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</si>
  <si>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Sylfaen"/>
        <family val="1"/>
      </rPr>
      <t>(տող4311+տող4312)</t>
    </r>
  </si>
  <si>
    <t xml:space="preserve"> -Ներքին արժեթղթերի տոկոսավճարներ</t>
  </si>
  <si>
    <t xml:space="preserve"> -Ներքին վարկերի տոկոսավճարներ</t>
  </si>
  <si>
    <r>
      <t xml:space="preserve">ԱՐՏԱՔԻՆ ՏՈԿՈՍԱՎՃԱՐՆԵՐ </t>
    </r>
    <r>
      <rPr>
        <i/>
        <sz val="8"/>
        <color indexed="8"/>
        <rFont val="Sylfaen"/>
        <family val="1"/>
      </rPr>
      <t>(տող4321+տող4322)</t>
    </r>
  </si>
  <si>
    <t xml:space="preserve"> -Արտաքին արժեթղթերի գծով տոկոսավճարներ</t>
  </si>
  <si>
    <t xml:space="preserve"> -Արտաքին վարկերի գծով տոկոսավճարներ</t>
  </si>
  <si>
    <r>
      <t xml:space="preserve">ՓՈԽԱՌՈՒԹՅՈՒՆՆԵՐԻ ՀԵՏ ԿԱՊՎԱԾ ՎՃԱՐՆԵՐ </t>
    </r>
    <r>
      <rPr>
        <i/>
        <sz val="8"/>
        <color indexed="8"/>
        <rFont val="Sylfaen"/>
        <family val="1"/>
      </rPr>
      <t xml:space="preserve">(տող4331+տող4332+տող4333) </t>
    </r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</si>
  <si>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</si>
  <si>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</si>
  <si>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</si>
  <si>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1.4. ՍՈՒԲՍԻԴԻԱՆԵՐ  </t>
    </r>
    <r>
      <rPr>
        <sz val="8"/>
        <color indexed="8"/>
        <rFont val="Sylfaen"/>
        <family val="1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</si>
  <si>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Sylfaen"/>
        <family val="1"/>
      </rPr>
      <t>(տող4411+տող4412)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</si>
  <si>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</si>
  <si>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</si>
  <si>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Sylfaen"/>
        <family val="1"/>
      </rPr>
      <t>(տող4421+տող4422)</t>
    </r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</si>
  <si>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</si>
  <si>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</si>
  <si>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r>
      <t xml:space="preserve">1.5. ԴՐԱՄԱՇՆՈՐՀՆԵՐ </t>
    </r>
    <r>
      <rPr>
        <sz val="8"/>
        <color indexed="8"/>
        <rFont val="Sylfaen"/>
        <family val="1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</si>
  <si>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Sylfaen"/>
        <family val="1"/>
      </rPr>
      <t>(տող4511+տող4512)</t>
    </r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</si>
  <si>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</si>
  <si>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</si>
  <si>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r>
      <t xml:space="preserve">ԴՐԱՄԱՇՆՈՐՀՆԵՐ ՄԻՋԱԶԳԱՅԻՆ ԿԱԶՄԱԿԵՐՊՈՒԹՅՈՒՆՆԵՐԻՆ </t>
    </r>
    <r>
      <rPr>
        <i/>
        <sz val="8"/>
        <color indexed="8"/>
        <rFont val="Sylfaen"/>
        <family val="1"/>
      </rPr>
      <t>(տող4521+տող4522)</t>
    </r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</si>
  <si>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</si>
  <si>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</si>
  <si>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Sylfaen"/>
        <family val="1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</si>
  <si>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</si>
  <si>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</si>
  <si>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r>
      <t xml:space="preserve"> - Այլ ընթացիկ դրամաշնորհներ                                    </t>
    </r>
    <r>
      <rPr>
        <sz val="8"/>
        <rFont val="Sylfaen"/>
        <family val="1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</si>
  <si>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Sylfaen"/>
        <family val="1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</si>
  <si>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</si>
  <si>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</si>
  <si>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</si>
  <si>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</si>
  <si>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</si>
  <si>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Sylfaen"/>
        <family val="1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</si>
  <si>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</si>
  <si>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</si>
  <si>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r>
      <t xml:space="preserve"> -Այլ կապիտալ դրամաշնորհներ                                         </t>
    </r>
    <r>
      <rPr>
        <sz val="8"/>
        <rFont val="Sylfaen"/>
        <family val="1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</si>
  <si>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</si>
  <si>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</si>
  <si>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Sylfaen"/>
        <family val="1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</si>
  <si>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</si>
  <si>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</si>
  <si>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</si>
  <si>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Sylfaen"/>
        <family val="1"/>
      </rPr>
      <t xml:space="preserve">տող4631+տող4632+տող4633+տող4634) </t>
    </r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</si>
  <si>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</si>
  <si>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</si>
  <si>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</si>
  <si>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</si>
  <si>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r>
      <t xml:space="preserve"> ԿԵՆՍԱԹՈՇԱԿՆԵՐ </t>
    </r>
    <r>
      <rPr>
        <i/>
        <sz val="8"/>
        <color indexed="8"/>
        <rFont val="Sylfaen"/>
        <family val="1"/>
      </rPr>
      <t xml:space="preserve">(տող4641) </t>
    </r>
  </si>
  <si>
    <t xml:space="preserve"> -Կենսաթոշակներ</t>
  </si>
  <si>
    <r>
      <t xml:space="preserve">1.7. ԱՅԼ ԾԱԽՍԵՐ </t>
    </r>
    <r>
      <rPr>
        <i/>
        <sz val="8"/>
        <rFont val="Sylfaen"/>
        <family val="1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</si>
  <si>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Sylfaen"/>
        <family val="1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</si>
  <si>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</si>
  <si>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</si>
  <si>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Sylfaen"/>
        <family val="1"/>
      </rPr>
      <t>(տող4721+տող4722+տող4723+տող4724)</t>
    </r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</si>
  <si>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</si>
  <si>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</si>
  <si>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</si>
  <si>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</si>
  <si>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r>
      <t>ԴԱՏԱՐԱՆՆԵՐԻ ԿՈՂՄԻՑ ՆՇԱՆԱԿՎԱԾ ՏՈՒՅԺԵՐ ԵՎ ՏՈՒԳԱՆՔՆԵՐ</t>
    </r>
    <r>
      <rPr>
        <i/>
        <sz val="8"/>
        <color indexed="8"/>
        <rFont val="Sylfaen"/>
        <family val="1"/>
      </rPr>
      <t xml:space="preserve"> (տող4731)</t>
    </r>
  </si>
  <si>
    <t xml:space="preserve"> -Դատարանների կողմից նշանակված տույժեր և տուգանքներ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</si>
  <si>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Sylfaen"/>
        <family val="1"/>
      </rPr>
      <t>(տող4741+տող4742)</t>
    </r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</si>
  <si>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</si>
  <si>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</si>
  <si>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Sylfaen"/>
        <family val="1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</si>
  <si>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</si>
  <si>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r>
      <t xml:space="preserve"> ԱՅԼ ԾԱԽՍԵՐ </t>
    </r>
    <r>
      <rPr>
        <i/>
        <sz val="8"/>
        <color indexed="8"/>
        <rFont val="Sylfaen"/>
        <family val="1"/>
      </rPr>
      <t>(տող4761)</t>
    </r>
  </si>
  <si>
    <t xml:space="preserve"> -Այլ ծախսեր</t>
  </si>
  <si>
    <r>
      <t>ՊԱՀՈՒՍՏԱՅԻՆ ՄԻՋՈՑՆԵՐ</t>
    </r>
    <r>
      <rPr>
        <i/>
        <sz val="8"/>
        <color indexed="8"/>
        <rFont val="Sylfaen"/>
        <family val="1"/>
      </rPr>
      <t xml:space="preserve"> (տող4771)</t>
    </r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</si>
  <si>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</si>
  <si>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</si>
  <si>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1.1. ՀԻՄՆԱԿԱՆ ՄԻՋՈՑՆԵՐ     </t>
    </r>
    <r>
      <rPr>
        <sz val="9"/>
        <color indexed="8"/>
        <rFont val="Sylfaen"/>
        <family val="1"/>
      </rPr>
      <t xml:space="preserve">                            </t>
    </r>
    <r>
      <rPr>
        <sz val="8"/>
        <color indexed="8"/>
        <rFont val="Sylfaen"/>
        <family val="1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</si>
  <si>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Sylfaen"/>
        <family val="1"/>
      </rPr>
      <t xml:space="preserve"> (տող5111+տող5112+տող5113)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</si>
  <si>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</si>
  <si>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</si>
  <si>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</si>
  <si>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r>
      <t xml:space="preserve">ՄԵՔԵՆԱՆԵՐ ԵՎ ՍԱՐՔԱՎՈՐՈՒՄՆԵՐ                                     </t>
    </r>
    <r>
      <rPr>
        <i/>
        <sz val="8"/>
        <color indexed="8"/>
        <rFont val="Sylfaen"/>
        <family val="1"/>
      </rPr>
      <t xml:space="preserve">  (տող5121+ տող5122+տող5123)</t>
    </r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</si>
  <si>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</si>
  <si>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</si>
  <si>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</si>
  <si>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r>
      <t xml:space="preserve"> ԱՅԼ ՀԻՄՆԱԿԱՆ ՄԻՋՈՑՆԵՐ                                          </t>
    </r>
    <r>
      <rPr>
        <i/>
        <sz val="8"/>
        <color indexed="8"/>
        <rFont val="Sylfaen"/>
        <family val="1"/>
      </rPr>
      <t xml:space="preserve"> (տող 5131+տող 5132+տող 5133+ տող5134)</t>
    </r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</si>
  <si>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</si>
  <si>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</si>
  <si>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</si>
  <si>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</si>
  <si>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r>
      <t>1.2. ՊԱՇԱՐՆԵՐ</t>
    </r>
    <r>
      <rPr>
        <i/>
        <sz val="9"/>
        <color indexed="8"/>
        <rFont val="Sylfaen"/>
        <family val="1"/>
      </rPr>
      <t xml:space="preserve"> </t>
    </r>
    <r>
      <rPr>
        <i/>
        <sz val="8"/>
        <color indexed="8"/>
        <rFont val="Sylfaen"/>
        <family val="1"/>
      </rPr>
      <t>(տող5211+տող5221+տող5231+տող5241)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</si>
  <si>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</si>
  <si>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</si>
  <si>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</si>
  <si>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</si>
  <si>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r>
      <t>1.3. ԲԱՐՁՐԱՐԺԵՔ ԱԿՏԻՎՆԵՐ</t>
    </r>
    <r>
      <rPr>
        <i/>
        <sz val="8"/>
        <color indexed="8"/>
        <rFont val="Sylfaen"/>
        <family val="1"/>
      </rPr>
      <t xml:space="preserve"> (տող 5311)</t>
    </r>
  </si>
  <si>
    <t xml:space="preserve"> -Բարձրարժեք ակտիվներ</t>
  </si>
  <si>
    <r>
      <t xml:space="preserve">1.4. ՉԱՐՏԱԴՐՎԱԾ ԱԿՏԻՎՆԵՐ </t>
    </r>
    <r>
      <rPr>
        <i/>
        <sz val="9"/>
        <color indexed="8"/>
        <rFont val="Sylfaen"/>
        <family val="1"/>
      </rPr>
      <t xml:space="preserve">  </t>
    </r>
    <r>
      <rPr>
        <i/>
        <sz val="8"/>
        <color indexed="8"/>
        <rFont val="Sylfaen"/>
        <family val="1"/>
      </rPr>
      <t>(տող 5411+տող 5421+տող 5431+տող5441)</t>
    </r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</si>
  <si>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</si>
  <si>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</si>
  <si>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</si>
  <si>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</si>
  <si>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6000</t>
  </si>
  <si>
    <t>6100</t>
  </si>
  <si>
    <r>
      <t>1.1. ՀԻՄՆԱԿԱՆ ՄԻՋՈՑՆԵՐԻ ԻՐԱՑՈՒՄԻՑ ՄՈՒՏՔԵՐ</t>
    </r>
    <r>
      <rPr>
        <sz val="8"/>
        <rFont val="Sylfaen"/>
        <family val="1"/>
      </rPr>
      <t xml:space="preserve"> (տող6110+տող6120+տող6130) </t>
    </r>
  </si>
  <si>
    <t>6110</t>
  </si>
  <si>
    <t xml:space="preserve">ԱՆՇԱՐԺ ԳՈՒՅՔԻ ԻՐԱՑՈՒՄԻՑ ՄՈՒՏՔԵՐ </t>
  </si>
  <si>
    <t>6120</t>
  </si>
  <si>
    <t>ՇԱՐԺԱԿԱՆ ԳՈՒՅՔԻ ԻՐԱՑՈՒՄԻՑ ՄՈՒՏՔԵՐ</t>
  </si>
  <si>
    <t>6130</t>
  </si>
  <si>
    <t>ԱՅԼ ՀԻՄՆԱԿԱՆ ՄԻՋՈՑՆԵՐԻ ԻՐԱՑՈՒՄԻՑ ՄՈՒՏՔԵՐ</t>
  </si>
  <si>
    <t>6200</t>
  </si>
  <si>
    <r>
      <t xml:space="preserve">1.2. ՊԱՇԱՐՆԵՐԻ ԻՐԱՑՈՒՄԻՑ ՄՈՒՏՔԵՐ </t>
    </r>
    <r>
      <rPr>
        <sz val="8"/>
        <rFont val="Sylfaen"/>
        <family val="1"/>
      </rPr>
      <t>(տող6210+տող6220)</t>
    </r>
  </si>
  <si>
    <t>6210</t>
  </si>
  <si>
    <t xml:space="preserve"> ՌԱԶՄԱՎԱՐԱԿԱՆ ՀԱՄԱՅՆՔԱՅԻՆ ՊԱՇԱՐՆԵՐԻ ԻՐԱՑՈՒՄԻՑ ՄՈՒՏՔԵՐ</t>
  </si>
  <si>
    <t>6220</t>
  </si>
  <si>
    <r>
      <t xml:space="preserve">ԱՅԼ ՊԱՇԱՐՆԵՐԻ ԻՐԱՑՈՒՄԻՑ ՄՈՒՏՔԵՐ </t>
    </r>
    <r>
      <rPr>
        <i/>
        <sz val="8"/>
        <rFont val="Sylfaen"/>
        <family val="1"/>
      </rPr>
      <t>(տող6221+տող6222+տող6223)</t>
    </r>
  </si>
  <si>
    <t>6221</t>
  </si>
  <si>
    <t xml:space="preserve"> - Արտադրական պաշարների իրացումից մուտքեր</t>
  </si>
  <si>
    <t>6222</t>
  </si>
  <si>
    <t xml:space="preserve"> - Վերավաճառքի համար ապրանքների իրացումից մուտքեր</t>
  </si>
  <si>
    <t>6223</t>
  </si>
  <si>
    <t xml:space="preserve"> - Սպառման համար նախատեսված պաշարների իրացումից մուտքեր</t>
  </si>
  <si>
    <t>6300</t>
  </si>
  <si>
    <r>
      <t xml:space="preserve">1.3. ԲԱՐՁՐԱՐԺԵՔ ԱԿՏԻՎՆԵՐԻ ԻՐԱՑՈՒՄԻՑ ՄՈՒՏՔԵՐ </t>
    </r>
    <r>
      <rPr>
        <sz val="11"/>
        <rFont val="Sylfaen"/>
        <family val="1"/>
      </rPr>
      <t xml:space="preserve"> </t>
    </r>
    <r>
      <rPr>
        <sz val="8"/>
        <rFont val="Sylfaen"/>
        <family val="1"/>
      </rPr>
      <t xml:space="preserve"> (տող 6310)</t>
    </r>
  </si>
  <si>
    <t>6310</t>
  </si>
  <si>
    <t>ԲԱՐՁՐԱՐԺԵՔ ԱԿՏԻՎՆԵՐԻ ԻՐԱՑՈՒՄԻՑ ՄՈՒՏՔԵՐ</t>
  </si>
  <si>
    <t>6400</t>
  </si>
  <si>
    <r>
      <t xml:space="preserve">1.4. ՉԱՐՏԱԴՐՎԱԾ ԱԿՏԻՎՆԵՐԻ ԻՐԱՑՈՒՄԻՑ ՄՈՒՏՔԵՐ`                               </t>
    </r>
    <r>
      <rPr>
        <sz val="8"/>
        <rFont val="Sylfaen"/>
        <family val="1"/>
      </rPr>
      <t>(տող6410+տող6420+տող6430+տող6440)</t>
    </r>
  </si>
  <si>
    <t>6410</t>
  </si>
  <si>
    <t>ՀՈՂԻ ԻՐԱՑՈՒՄԻՑ ՄՈՒՏՔԵՐ</t>
  </si>
  <si>
    <t>6420</t>
  </si>
  <si>
    <t>ՕԳՏԱԿԱՐ ՀԱՆԱԾՈՆԵՐԻ ԻՐԱՑՈՒՄԻՑ ՄՈՒՏՔԵՐ</t>
  </si>
  <si>
    <t>6430</t>
  </si>
  <si>
    <t xml:space="preserve"> ԱՅԼ ԲՆԱԿԱՆ ԾԱԳՈՒՄ ՈՒՆԵՑՈՂ ՀԻՄՆԱԿԱՆ ՄԻՋՈՑՆԵՐԻ ԻՐՑՈՒՄԻՑ ՄՈՒՏՔԵՐ</t>
  </si>
  <si>
    <t>6440</t>
  </si>
  <si>
    <t xml:space="preserve"> ՈՉ ՆՅՈՒԹԱԿԱՆ ՉԱՐՏԱԴՐՎԱԾ ԱԿՏԻՎՆԵՐԻ ԻՐԱՑՈՒՄԻՑ ՄՈՒՏՔԵՐ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</si>
  <si>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</si>
  <si>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</si>
  <si>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</si>
  <si>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</si>
  <si>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</si>
  <si>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</si>
  <si>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</si>
  <si>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</si>
  <si>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</si>
  <si>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</si>
  <si>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</si>
  <si>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</si>
  <si>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</si>
  <si>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</si>
  <si>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</si>
  <si>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</si>
  <si>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</si>
  <si>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</si>
  <si>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</si>
  <si>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</si>
  <si>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</si>
  <si>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</si>
  <si>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</si>
  <si>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</si>
  <si>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</si>
  <si>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</si>
  <si>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</si>
  <si>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</si>
  <si>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</si>
  <si>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</si>
  <si>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</si>
  <si>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</si>
  <si>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</si>
  <si>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</si>
  <si>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</si>
  <si>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</si>
  <si>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</si>
  <si>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</si>
  <si>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</si>
  <si>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</si>
  <si>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</si>
  <si>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</si>
  <si>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</si>
  <si>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</si>
  <si>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</si>
  <si>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</si>
  <si>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</si>
  <si>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</si>
  <si>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</si>
  <si>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</si>
  <si>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</si>
  <si>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</si>
  <si>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</si>
  <si>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</si>
  <si>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</si>
  <si>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</si>
  <si>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</si>
  <si>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</si>
  <si>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</si>
  <si>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</si>
  <si>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</si>
  <si>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</si>
  <si>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</si>
  <si>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</si>
  <si>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</si>
  <si>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</si>
  <si>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</si>
  <si>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</si>
  <si>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</si>
  <si>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</si>
  <si>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</si>
  <si>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</si>
  <si>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</si>
  <si>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</si>
  <si>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</si>
  <si>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</si>
  <si>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</si>
  <si>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</si>
  <si>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</si>
  <si>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</si>
  <si>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</si>
  <si>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</si>
  <si>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</si>
  <si>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</si>
  <si>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</si>
  <si>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</si>
  <si>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</si>
  <si>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</si>
  <si>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</si>
  <si>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</si>
  <si>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</si>
  <si>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</si>
  <si>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</si>
  <si>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</si>
  <si>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</si>
  <si>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</si>
  <si>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</si>
  <si>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</si>
  <si>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</si>
  <si>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</si>
  <si>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</si>
  <si>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 xml:space="preserve">    (Ñ³½³ñ ¹ñ³Ùáí)</t>
  </si>
  <si>
    <r>
      <t xml:space="preserve">1. Համայնքի անվանումը           </t>
    </r>
    <r>
      <rPr>
        <sz val="14"/>
        <rFont val="Arial Armenian"/>
        <family val="2"/>
      </rPr>
      <t>Դեբետ</t>
    </r>
  </si>
  <si>
    <t xml:space="preserve">2. Փոստային հասցեն </t>
  </si>
  <si>
    <r>
      <t xml:space="preserve">2. Փոստային հասցեն    </t>
    </r>
    <r>
      <rPr>
        <sz val="10"/>
        <rFont val="Arial Armenian"/>
        <family val="2"/>
      </rPr>
      <t>·,Դեբետ</t>
    </r>
  </si>
  <si>
    <t xml:space="preserve"> Գ. ՈՉ ՖԻՆԱՆՍԱԿԱՆ ԱԿՏԻՎՆԵՐԻ ԻՐԱՑՈՒՄԻՑ ՄՈՒՏՔԵՐ </t>
  </si>
  <si>
    <t>ԲՆԱԿԱՐԱՆԱՅԻՆ ՇԻՆԱՐԱՐՈՒԹՅՈՒՆ ԵՎ ԿՈՄՈՒՆԱԼ ԾԱՌԱՅՈՒԹՅՈՒՆ (տող3610+տող3620+տող3630+տող3640+տող3650+տող3660)</t>
  </si>
  <si>
    <t>ՀԻՄՆԱԿԱՆ ԲԱԺԻՆՆԵՐԻՆ ՉԴԱՍՎՈՂ ՊԱՀՈՒՍՏԱՅԻՆ ՖՈՆԴԵՐ (տող3110)</t>
  </si>
  <si>
    <t>Բ. ՈՉ ՖԻՆԱՆՍԱԿԱՆ ԱԿՏԻՎՆԵՐԻ ԳԾՈՎ ԾԱԽՍԵՐ                     (տող5100+տող5200+տող5300+տող5400)</t>
  </si>
  <si>
    <r>
      <t xml:space="preserve">ՀԱՄԱՅՆՔԻ ՂԵԿԱՎԱՐ՝                      </t>
    </r>
    <r>
      <rPr>
        <sz val="14"/>
        <rFont val="Arial Armenian"/>
        <family val="2"/>
      </rPr>
      <t>².ՂԱԶԱՐՅԱՆ</t>
    </r>
  </si>
  <si>
    <t>(01.01.2020թ. - 01.01.2021թ. ժամանակահատվածի համար)</t>
  </si>
  <si>
    <t>(01.01.2020 թ. -01.01.2021 թ. ժամանակահատվածի համար)</t>
  </si>
  <si>
    <t xml:space="preserve">                         (01.01.2020թ. - 01.01.2021թ. ժամանակահատվածի համար)</t>
  </si>
  <si>
    <r>
      <t>01.01.2020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-- 01.01.2021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.ժամանակահատվածի համար</t>
    </r>
  </si>
  <si>
    <r>
      <t>01.01.2020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-- 01.01.2021</t>
    </r>
    <r>
      <rPr>
        <sz val="10"/>
        <rFont val="Arial Armenian"/>
        <family val="2"/>
      </rPr>
      <t>Ã</t>
    </r>
    <r>
      <rPr>
        <sz val="10"/>
        <rFont val="Sylfaen"/>
        <family val="1"/>
      </rPr>
      <t>. ժամանակահատվածի համար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</si>
</sst>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0.000"/>
    <numFmt numFmtId="188" formatCode="#,##0.0_);\(#,##0.0\)"/>
    <numFmt numFmtId="189" formatCode="#,##0.0&quot;  &quot;;\-#,##0.0&quot;  &quot;"/>
    <numFmt numFmtId="190" formatCode="0.0000"/>
  </numFmts>
  <fonts count="81">
    <font>
      <sz val="10"/>
      <name val="Arial"/>
      <family val="0"/>
    </font>
    <font>
      <sz val="10"/>
      <name val="Sylfaen"/>
      <family val="1"/>
    </font>
    <font>
      <sz val="14"/>
      <name val="Sylfaen"/>
      <family val="1"/>
    </font>
    <font>
      <sz val="7.5"/>
      <name val="Sylfaen"/>
      <family val="1"/>
    </font>
    <font>
      <sz val="8"/>
      <name val="Sylfaen"/>
      <family val="1"/>
    </font>
    <font>
      <sz val="8"/>
      <name val="Arial Armenian"/>
      <family val="2"/>
    </font>
    <font>
      <i/>
      <sz val="8"/>
      <name val="Arial Armenian"/>
      <family val="2"/>
    </font>
    <font>
      <sz val="8"/>
      <color indexed="8"/>
      <name val="Arial Armenian"/>
      <family val="2"/>
    </font>
    <font>
      <i/>
      <sz val="8"/>
      <color indexed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10"/>
      <color indexed="8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u val="single"/>
      <sz val="14"/>
      <name val="Arial Armenian"/>
      <family val="2"/>
    </font>
    <font>
      <sz val="9"/>
      <name val="Sylfaen"/>
      <family val="1"/>
    </font>
    <font>
      <sz val="10"/>
      <color indexed="10"/>
      <name val="Sylfaen"/>
      <family val="1"/>
    </font>
    <font>
      <sz val="10"/>
      <color indexed="8"/>
      <name val="Sylfaen"/>
      <family val="1"/>
    </font>
    <font>
      <i/>
      <sz val="10"/>
      <color indexed="8"/>
      <name val="Sylfaen"/>
      <family val="1"/>
    </font>
    <font>
      <i/>
      <sz val="10"/>
      <color indexed="8"/>
      <name val="Arial Armenian"/>
      <family val="2"/>
    </font>
    <font>
      <i/>
      <sz val="10"/>
      <name val="Sylfaen"/>
      <family val="1"/>
    </font>
    <font>
      <i/>
      <u val="single"/>
      <sz val="10"/>
      <name val="Sylfaen"/>
      <family val="1"/>
    </font>
    <font>
      <sz val="14"/>
      <name val="Arial Armenian"/>
      <family val="2"/>
    </font>
    <font>
      <u val="single"/>
      <sz val="14"/>
      <color indexed="12"/>
      <name val="Sylfaen"/>
      <family val="1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sz val="9"/>
      <color indexed="8"/>
      <name val="Sylfaen"/>
      <family val="1"/>
    </font>
    <font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Sylfaen"/>
      <family val="1"/>
    </font>
    <font>
      <i/>
      <sz val="9"/>
      <name val="Sylfaen"/>
      <family val="1"/>
    </font>
    <font>
      <sz val="10"/>
      <name val="GHEA Mariam"/>
      <family val="3"/>
    </font>
    <font>
      <sz val="9"/>
      <name val="Times Armenian"/>
      <family val="1"/>
    </font>
    <font>
      <sz val="9"/>
      <name val="Arial"/>
      <family val="2"/>
    </font>
    <font>
      <sz val="12"/>
      <name val="Sylfaen"/>
      <family val="1"/>
    </font>
    <font>
      <sz val="11"/>
      <name val="Sylfaen"/>
      <family val="1"/>
    </font>
    <font>
      <i/>
      <sz val="8"/>
      <name val="Sylfaen"/>
      <family val="1"/>
    </font>
    <font>
      <sz val="8"/>
      <color indexed="10"/>
      <name val="Sylfaen"/>
      <family val="1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184" fontId="9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9" fillId="33" borderId="10" xfId="0" applyFont="1" applyFill="1" applyBorder="1" applyAlignment="1">
      <alignment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184" fontId="20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top" wrapText="1"/>
    </xf>
    <xf numFmtId="18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49" fontId="1" fillId="0" borderId="10" xfId="57" applyNumberFormat="1" applyFont="1" applyFill="1" applyBorder="1" applyAlignment="1">
      <alignment vertical="top" wrapText="1"/>
      <protection/>
    </xf>
    <xf numFmtId="49" fontId="16" fillId="0" borderId="10" xfId="57" applyNumberFormat="1" applyFont="1" applyFill="1" applyBorder="1" applyAlignment="1">
      <alignment vertical="top" wrapText="1"/>
      <protection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>
      <alignment horizontal="center" wrapText="1"/>
    </xf>
    <xf numFmtId="184" fontId="9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184" fontId="5" fillId="33" borderId="13" xfId="0" applyNumberFormat="1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center"/>
    </xf>
    <xf numFmtId="184" fontId="5" fillId="33" borderId="27" xfId="0" applyNumberFormat="1" applyFont="1" applyFill="1" applyBorder="1" applyAlignment="1">
      <alignment horizontal="center"/>
    </xf>
    <xf numFmtId="184" fontId="5" fillId="33" borderId="28" xfId="0" applyNumberFormat="1" applyFont="1" applyFill="1" applyBorder="1" applyAlignment="1">
      <alignment horizontal="center"/>
    </xf>
    <xf numFmtId="184" fontId="5" fillId="33" borderId="29" xfId="0" applyNumberFormat="1" applyFont="1" applyFill="1" applyBorder="1" applyAlignment="1">
      <alignment horizontal="center"/>
    </xf>
    <xf numFmtId="184" fontId="5" fillId="33" borderId="26" xfId="0" applyNumberFormat="1" applyFont="1" applyFill="1" applyBorder="1" applyAlignment="1">
      <alignment horizontal="center"/>
    </xf>
    <xf numFmtId="184" fontId="5" fillId="33" borderId="26" xfId="0" applyNumberFormat="1" applyFont="1" applyFill="1" applyBorder="1" applyAlignment="1">
      <alignment horizontal="center" vertical="center"/>
    </xf>
    <xf numFmtId="184" fontId="5" fillId="33" borderId="3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27" xfId="0" applyNumberFormat="1" applyFont="1" applyFill="1" applyBorder="1" applyAlignment="1">
      <alignment horizontal="center" vertical="center"/>
    </xf>
    <xf numFmtId="184" fontId="5" fillId="33" borderId="31" xfId="0" applyNumberFormat="1" applyFont="1" applyFill="1" applyBorder="1" applyAlignment="1">
      <alignment horizontal="center" vertical="center"/>
    </xf>
    <xf numFmtId="184" fontId="5" fillId="33" borderId="12" xfId="0" applyNumberFormat="1" applyFont="1" applyFill="1" applyBorder="1" applyAlignment="1">
      <alignment horizontal="center" vertical="center"/>
    </xf>
    <xf numFmtId="184" fontId="5" fillId="33" borderId="29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top"/>
    </xf>
    <xf numFmtId="184" fontId="5" fillId="33" borderId="27" xfId="0" applyNumberFormat="1" applyFont="1" applyFill="1" applyBorder="1" applyAlignment="1">
      <alignment horizontal="center" vertical="top"/>
    </xf>
    <xf numFmtId="184" fontId="5" fillId="33" borderId="29" xfId="0" applyNumberFormat="1" applyFont="1" applyFill="1" applyBorder="1" applyAlignment="1">
      <alignment horizontal="center" vertical="top"/>
    </xf>
    <xf numFmtId="184" fontId="5" fillId="33" borderId="26" xfId="0" applyNumberFormat="1" applyFont="1" applyFill="1" applyBorder="1" applyAlignment="1">
      <alignment horizontal="center" vertical="top"/>
    </xf>
    <xf numFmtId="184" fontId="5" fillId="33" borderId="32" xfId="0" applyNumberFormat="1" applyFont="1" applyFill="1" applyBorder="1" applyAlignment="1">
      <alignment horizontal="center" vertical="top"/>
    </xf>
    <xf numFmtId="184" fontId="5" fillId="33" borderId="30" xfId="0" applyNumberFormat="1" applyFont="1" applyFill="1" applyBorder="1" applyAlignment="1">
      <alignment horizontal="center" vertical="top"/>
    </xf>
    <xf numFmtId="184" fontId="24" fillId="33" borderId="10" xfId="0" applyNumberFormat="1" applyFont="1" applyFill="1" applyBorder="1" applyAlignment="1">
      <alignment horizontal="center"/>
    </xf>
    <xf numFmtId="184" fontId="25" fillId="33" borderId="10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 wrapText="1"/>
    </xf>
    <xf numFmtId="184" fontId="1" fillId="33" borderId="26" xfId="0" applyNumberFormat="1" applyFont="1" applyFill="1" applyBorder="1" applyAlignment="1">
      <alignment horizontal="center" vertical="center"/>
    </xf>
    <xf numFmtId="184" fontId="1" fillId="33" borderId="26" xfId="0" applyNumberFormat="1" applyFont="1" applyFill="1" applyBorder="1" applyAlignment="1">
      <alignment horizontal="center" vertical="center" wrapText="1"/>
    </xf>
    <xf numFmtId="184" fontId="5" fillId="33" borderId="13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184" fontId="1" fillId="33" borderId="12" xfId="0" applyNumberFormat="1" applyFont="1" applyFill="1" applyBorder="1" applyAlignment="1">
      <alignment horizontal="center" vertical="top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top" wrapText="1"/>
    </xf>
    <xf numFmtId="49" fontId="1" fillId="33" borderId="34" xfId="0" applyNumberFormat="1" applyFont="1" applyFill="1" applyBorder="1" applyAlignment="1">
      <alignment horizontal="center" vertical="center" wrapText="1"/>
    </xf>
    <xf numFmtId="184" fontId="1" fillId="33" borderId="34" xfId="0" applyNumberFormat="1" applyFont="1" applyFill="1" applyBorder="1" applyAlignment="1">
      <alignment horizontal="center" vertical="top"/>
    </xf>
    <xf numFmtId="184" fontId="1" fillId="33" borderId="35" xfId="0" applyNumberFormat="1" applyFont="1" applyFill="1" applyBorder="1" applyAlignment="1">
      <alignment horizontal="center" vertical="top"/>
    </xf>
    <xf numFmtId="184" fontId="1" fillId="33" borderId="22" xfId="0" applyNumberFormat="1" applyFont="1" applyFill="1" applyBorder="1" applyAlignment="1">
      <alignment horizontal="center" vertical="center"/>
    </xf>
    <xf numFmtId="184" fontId="1" fillId="33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2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vertical="top" wrapText="1"/>
    </xf>
    <xf numFmtId="49" fontId="21" fillId="0" borderId="20" xfId="0" applyNumberFormat="1" applyFont="1" applyFill="1" applyBorder="1" applyAlignment="1">
      <alignment horizontal="center" vertical="center"/>
    </xf>
    <xf numFmtId="164" fontId="29" fillId="0" borderId="0" xfId="0" applyNumberFormat="1" applyFont="1" applyAlignment="1">
      <alignment/>
    </xf>
    <xf numFmtId="188" fontId="29" fillId="0" borderId="0" xfId="0" applyNumberFormat="1" applyFont="1" applyAlignment="1">
      <alignment/>
    </xf>
    <xf numFmtId="18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36" xfId="0" applyFont="1" applyBorder="1" applyAlignment="1">
      <alignment horizontal="right"/>
    </xf>
    <xf numFmtId="0" fontId="29" fillId="0" borderId="3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184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 applyProtection="1">
      <alignment/>
      <protection locked="0"/>
    </xf>
    <xf numFmtId="0" fontId="29" fillId="0" borderId="13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 applyProtection="1">
      <alignment horizontal="center" vertical="center"/>
      <protection locked="0"/>
    </xf>
    <xf numFmtId="184" fontId="29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/>
      <protection locked="0"/>
    </xf>
    <xf numFmtId="14" fontId="29" fillId="0" borderId="0" xfId="0" applyNumberFormat="1" applyFont="1" applyAlignment="1" applyProtection="1">
      <alignment/>
      <protection locked="0"/>
    </xf>
    <xf numFmtId="184" fontId="0" fillId="0" borderId="10" xfId="0" applyNumberFormat="1" applyBorder="1" applyAlignment="1">
      <alignment horizontal="center" vertical="center"/>
    </xf>
    <xf numFmtId="0" fontId="30" fillId="0" borderId="0" xfId="0" applyFont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49" fontId="31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0" xfId="0" applyFont="1" applyBorder="1" applyAlignment="1">
      <alignment wrapText="1"/>
    </xf>
    <xf numFmtId="184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vertical="center" wrapText="1"/>
    </xf>
    <xf numFmtId="18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84" fontId="9" fillId="0" borderId="10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29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0" xfId="57" applyNumberFormat="1" applyFont="1" applyFill="1" applyBorder="1" applyAlignment="1">
      <alignment vertical="top" wrapText="1"/>
      <protection/>
    </xf>
    <xf numFmtId="49" fontId="35" fillId="0" borderId="10" xfId="0" applyNumberFormat="1" applyFont="1" applyFill="1" applyBorder="1" applyAlignment="1">
      <alignment vertical="top" wrapText="1"/>
    </xf>
    <xf numFmtId="0" fontId="35" fillId="0" borderId="12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184" fontId="19" fillId="33" borderId="10" xfId="0" applyNumberFormat="1" applyFont="1" applyFill="1" applyBorder="1" applyAlignment="1">
      <alignment horizontal="center" vertical="center"/>
    </xf>
    <xf numFmtId="184" fontId="19" fillId="33" borderId="10" xfId="0" applyNumberFormat="1" applyFont="1" applyFill="1" applyBorder="1" applyAlignment="1">
      <alignment horizontal="center" vertical="center" wrapText="1"/>
    </xf>
    <xf numFmtId="184" fontId="19" fillId="33" borderId="10" xfId="0" applyNumberFormat="1" applyFont="1" applyFill="1" applyBorder="1" applyAlignment="1">
      <alignment horizontal="center"/>
    </xf>
    <xf numFmtId="184" fontId="36" fillId="33" borderId="10" xfId="0" applyNumberFormat="1" applyFont="1" applyFill="1" applyBorder="1" applyAlignment="1">
      <alignment horizontal="center"/>
    </xf>
    <xf numFmtId="184" fontId="19" fillId="33" borderId="10" xfId="0" applyNumberFormat="1" applyFont="1" applyFill="1" applyBorder="1" applyAlignment="1">
      <alignment horizontal="center" vertical="top"/>
    </xf>
    <xf numFmtId="184" fontId="19" fillId="33" borderId="12" xfId="0" applyNumberFormat="1" applyFont="1" applyFill="1" applyBorder="1" applyAlignment="1">
      <alignment horizontal="center" vertical="top"/>
    </xf>
    <xf numFmtId="49" fontId="21" fillId="0" borderId="22" xfId="0" applyNumberFormat="1" applyFont="1" applyFill="1" applyBorder="1" applyAlignment="1">
      <alignment horizontal="center" vertical="center"/>
    </xf>
    <xf numFmtId="184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84" fontId="17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0" fontId="9" fillId="0" borderId="36" xfId="0" applyFont="1" applyBorder="1" applyAlignment="1">
      <alignment/>
    </xf>
    <xf numFmtId="0" fontId="9" fillId="0" borderId="36" xfId="0" applyFont="1" applyBorder="1" applyAlignment="1">
      <alignment wrapText="1"/>
    </xf>
    <xf numFmtId="0" fontId="9" fillId="0" borderId="38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164" fontId="9" fillId="0" borderId="13" xfId="0" applyNumberFormat="1" applyFont="1" applyBorder="1" applyAlignment="1">
      <alignment horizontal="center" vertical="center" wrapText="1"/>
    </xf>
    <xf numFmtId="188" fontId="9" fillId="0" borderId="29" xfId="0" applyNumberFormat="1" applyFont="1" applyBorder="1" applyAlignment="1">
      <alignment horizontal="center" vertical="center" wrapText="1"/>
    </xf>
    <xf numFmtId="189" fontId="9" fillId="0" borderId="20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8" fillId="0" borderId="13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vertical="center"/>
    </xf>
    <xf numFmtId="0" fontId="38" fillId="0" borderId="0" xfId="0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wrapText="1"/>
      <protection locked="0"/>
    </xf>
    <xf numFmtId="0" fontId="38" fillId="0" borderId="13" xfId="0" applyFont="1" applyBorder="1" applyAlignment="1" applyProtection="1">
      <alignment wrapText="1"/>
      <protection locked="0"/>
    </xf>
    <xf numFmtId="0" fontId="38" fillId="0" borderId="26" xfId="0" applyFont="1" applyBorder="1" applyAlignment="1" applyProtection="1">
      <alignment horizontal="center"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166" fontId="38" fillId="0" borderId="10" xfId="0" applyNumberFormat="1" applyFont="1" applyBorder="1" applyAlignment="1" applyProtection="1">
      <alignment horizontal="center" wrapText="1"/>
      <protection locked="0"/>
    </xf>
    <xf numFmtId="0" fontId="39" fillId="0" borderId="0" xfId="0" applyFont="1" applyAlignment="1">
      <alignment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>
      <alignment vertical="center" wrapText="1"/>
    </xf>
    <xf numFmtId="0" fontId="38" fillId="0" borderId="10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38" fillId="0" borderId="38" xfId="0" applyFont="1" applyBorder="1" applyAlignment="1" applyProtection="1">
      <alignment/>
      <protection locked="0"/>
    </xf>
    <xf numFmtId="0" fontId="11" fillId="0" borderId="12" xfId="0" applyFont="1" applyBorder="1" applyAlignment="1">
      <alignment vertical="center"/>
    </xf>
    <xf numFmtId="0" fontId="38" fillId="0" borderId="38" xfId="0" applyFont="1" applyBorder="1" applyAlignment="1" applyProtection="1">
      <alignment wrapText="1"/>
      <protection locked="0"/>
    </xf>
    <xf numFmtId="0" fontId="38" fillId="0" borderId="22" xfId="0" applyFont="1" applyBorder="1" applyAlignment="1" applyProtection="1">
      <alignment/>
      <protection locked="0"/>
    </xf>
    <xf numFmtId="0" fontId="38" fillId="0" borderId="38" xfId="0" applyFont="1" applyBorder="1" applyAlignment="1" applyProtection="1">
      <alignment horizontal="center" wrapText="1"/>
      <protection locked="0"/>
    </xf>
    <xf numFmtId="0" fontId="38" fillId="0" borderId="26" xfId="0" applyFont="1" applyBorder="1" applyAlignment="1" applyProtection="1">
      <alignment/>
      <protection locked="0"/>
    </xf>
    <xf numFmtId="166" fontId="38" fillId="0" borderId="26" xfId="0" applyNumberFormat="1" applyFont="1" applyBorder="1" applyAlignment="1" applyProtection="1">
      <alignment/>
      <protection locked="0"/>
    </xf>
    <xf numFmtId="0" fontId="28" fillId="0" borderId="22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5" fillId="0" borderId="22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49" fontId="40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Continuous" vertical="center"/>
    </xf>
    <xf numFmtId="166" fontId="0" fillId="0" borderId="10" xfId="0" applyNumberFormat="1" applyFont="1" applyBorder="1" applyAlignment="1">
      <alignment/>
    </xf>
    <xf numFmtId="184" fontId="29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36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NumberFormat="1" applyFont="1" applyFill="1" applyBorder="1" applyAlignment="1">
      <alignment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3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188" fontId="39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>
      <alignment vertical="center" wrapText="1"/>
    </xf>
    <xf numFmtId="0" fontId="36" fillId="33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wrapText="1"/>
    </xf>
    <xf numFmtId="49" fontId="36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87" fontId="11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184" fontId="11" fillId="33" borderId="30" xfId="0" applyNumberFormat="1" applyFont="1" applyFill="1" applyBorder="1" applyAlignment="1">
      <alignment horizontal="center" vertical="center"/>
    </xf>
    <xf numFmtId="184" fontId="11" fillId="33" borderId="13" xfId="0" applyNumberFormat="1" applyFont="1" applyFill="1" applyBorder="1" applyAlignment="1">
      <alignment horizontal="center" vertical="center" wrapText="1"/>
    </xf>
    <xf numFmtId="184" fontId="11" fillId="33" borderId="29" xfId="0" applyNumberFormat="1" applyFont="1" applyFill="1" applyBorder="1" applyAlignment="1">
      <alignment horizontal="center" vertical="center" wrapText="1"/>
    </xf>
    <xf numFmtId="184" fontId="11" fillId="33" borderId="13" xfId="0" applyNumberFormat="1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 horizontal="center"/>
    </xf>
    <xf numFmtId="184" fontId="11" fillId="33" borderId="27" xfId="0" applyNumberFormat="1" applyFont="1" applyFill="1" applyBorder="1" applyAlignment="1">
      <alignment horizontal="center"/>
    </xf>
    <xf numFmtId="184" fontId="11" fillId="33" borderId="28" xfId="0" applyNumberFormat="1" applyFont="1" applyFill="1" applyBorder="1" applyAlignment="1">
      <alignment horizontal="center"/>
    </xf>
    <xf numFmtId="184" fontId="11" fillId="33" borderId="29" xfId="0" applyNumberFormat="1" applyFont="1" applyFill="1" applyBorder="1" applyAlignment="1">
      <alignment horizontal="center"/>
    </xf>
    <xf numFmtId="184" fontId="11" fillId="33" borderId="26" xfId="0" applyNumberFormat="1" applyFont="1" applyFill="1" applyBorder="1" applyAlignment="1">
      <alignment horizontal="center"/>
    </xf>
    <xf numFmtId="184" fontId="11" fillId="33" borderId="26" xfId="0" applyNumberFormat="1" applyFont="1" applyFill="1" applyBorder="1" applyAlignment="1">
      <alignment horizontal="center" vertical="center"/>
    </xf>
    <xf numFmtId="184" fontId="11" fillId="33" borderId="10" xfId="0" applyNumberFormat="1" applyFont="1" applyFill="1" applyBorder="1" applyAlignment="1">
      <alignment horizontal="center" vertical="center"/>
    </xf>
    <xf numFmtId="184" fontId="11" fillId="33" borderId="27" xfId="0" applyNumberFormat="1" applyFont="1" applyFill="1" applyBorder="1" applyAlignment="1">
      <alignment horizontal="center" vertical="center"/>
    </xf>
    <xf numFmtId="184" fontId="11" fillId="33" borderId="31" xfId="0" applyNumberFormat="1" applyFont="1" applyFill="1" applyBorder="1" applyAlignment="1">
      <alignment horizontal="center" vertical="center"/>
    </xf>
    <xf numFmtId="184" fontId="11" fillId="33" borderId="12" xfId="0" applyNumberFormat="1" applyFont="1" applyFill="1" applyBorder="1" applyAlignment="1">
      <alignment horizontal="center" vertical="center"/>
    </xf>
    <xf numFmtId="184" fontId="11" fillId="33" borderId="29" xfId="0" applyNumberFormat="1" applyFont="1" applyFill="1" applyBorder="1" applyAlignment="1">
      <alignment horizontal="center" vertical="center"/>
    </xf>
    <xf numFmtId="184" fontId="11" fillId="33" borderId="10" xfId="0" applyNumberFormat="1" applyFont="1" applyFill="1" applyBorder="1" applyAlignment="1">
      <alignment horizontal="center" vertical="top"/>
    </xf>
    <xf numFmtId="184" fontId="11" fillId="33" borderId="27" xfId="0" applyNumberFormat="1" applyFont="1" applyFill="1" applyBorder="1" applyAlignment="1">
      <alignment horizontal="center" vertical="top"/>
    </xf>
    <xf numFmtId="184" fontId="11" fillId="33" borderId="29" xfId="0" applyNumberFormat="1" applyFont="1" applyFill="1" applyBorder="1" applyAlignment="1">
      <alignment horizontal="center" vertical="top"/>
    </xf>
    <xf numFmtId="184" fontId="11" fillId="33" borderId="26" xfId="0" applyNumberFormat="1" applyFont="1" applyFill="1" applyBorder="1" applyAlignment="1">
      <alignment horizontal="center" vertical="top"/>
    </xf>
    <xf numFmtId="184" fontId="11" fillId="33" borderId="32" xfId="0" applyNumberFormat="1" applyFont="1" applyFill="1" applyBorder="1" applyAlignment="1">
      <alignment horizontal="center" vertical="top"/>
    </xf>
    <xf numFmtId="184" fontId="9" fillId="33" borderId="26" xfId="0" applyNumberFormat="1" applyFont="1" applyFill="1" applyBorder="1" applyAlignment="1">
      <alignment horizontal="center" vertical="top"/>
    </xf>
    <xf numFmtId="184" fontId="9" fillId="33" borderId="26" xfId="0" applyNumberFormat="1" applyFont="1" applyFill="1" applyBorder="1" applyAlignment="1">
      <alignment horizontal="center" vertical="center"/>
    </xf>
    <xf numFmtId="184" fontId="9" fillId="33" borderId="30" xfId="0" applyNumberFormat="1" applyFont="1" applyFill="1" applyBorder="1" applyAlignment="1">
      <alignment horizontal="center" vertical="top"/>
    </xf>
    <xf numFmtId="184" fontId="9" fillId="33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/>
    </xf>
    <xf numFmtId="184" fontId="0" fillId="0" borderId="10" xfId="0" applyNumberFormat="1" applyFont="1" applyBorder="1" applyAlignment="1">
      <alignment horizontal="center"/>
    </xf>
    <xf numFmtId="184" fontId="9" fillId="0" borderId="26" xfId="0" applyNumberFormat="1" applyFont="1" applyBorder="1" applyAlignment="1">
      <alignment/>
    </xf>
    <xf numFmtId="184" fontId="5" fillId="0" borderId="10" xfId="0" applyNumberFormat="1" applyFont="1" applyBorder="1" applyAlignment="1">
      <alignment vertical="center" wrapText="1"/>
    </xf>
    <xf numFmtId="184" fontId="5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4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8" fillId="0" borderId="22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164" fontId="9" fillId="0" borderId="36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88" fontId="9" fillId="0" borderId="38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28" fillId="0" borderId="45" xfId="0" applyFont="1" applyBorder="1" applyAlignment="1">
      <alignment/>
    </xf>
    <xf numFmtId="0" fontId="28" fillId="0" borderId="30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87" fontId="9" fillId="0" borderId="38" xfId="0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187" fontId="9" fillId="0" borderId="26" xfId="0" applyNumberFormat="1" applyFont="1" applyBorder="1" applyAlignment="1">
      <alignment/>
    </xf>
    <xf numFmtId="1" fontId="17" fillId="0" borderId="10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maynqi%20byuge%2005.03.2015t\Gugarq%20byuge%202015t\Gugarq%2016.01.2015t%20bjud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xosatert"/>
      <sheetName val="ekamut"/>
      <sheetName val="gortcarn"/>
      <sheetName val="tnt"/>
      <sheetName val="mnac"/>
      <sheetName val="tnt.gorc"/>
      <sheetName val="aparat"/>
      <sheetName val="1.3.3"/>
      <sheetName val="1.6.1"/>
      <sheetName val="1.6.1."/>
      <sheetName val="4.2.1"/>
      <sheetName val="5.2.1"/>
      <sheetName val="7.6.2"/>
      <sheetName val="8.2.4"/>
      <sheetName val="8.3.2"/>
      <sheetName val="8.4.2"/>
      <sheetName val="9.1.2"/>
      <sheetName val="aparat ntpm"/>
      <sheetName val="mankap hoak"/>
      <sheetName val="mankap"/>
      <sheetName val="Marzadproc"/>
      <sheetName val="arandzin mshakujt"/>
      <sheetName val="mankap ntpm"/>
      <sheetName val="mankap1"/>
      <sheetName val="mankap1 ntpm"/>
      <sheetName val="poxoc.lusav."/>
      <sheetName val="patvir"/>
      <sheetName val="soc erex.cnund"/>
      <sheetName val="soc haraz.korcrac"/>
      <sheetName val="10.07.01"/>
      <sheetName val="arandzin soc"/>
      <sheetName val="arandzin aih"/>
      <sheetName val="arandzin axbahan."/>
      <sheetName val="arandzin komunal"/>
      <sheetName val="arandzin chanaparh"/>
      <sheetName val="chanaparhi partq"/>
      <sheetName val="arandzin gaz"/>
      <sheetName val="hin sport"/>
      <sheetName val="arandzin sport"/>
      <sheetName val="arandzin eritasard"/>
      <sheetName val="handis.shenq"/>
      <sheetName val="9.2.2"/>
      <sheetName val="09.04.01"/>
      <sheetName val="09.03.02"/>
      <sheetName val="usman varc"/>
      <sheetName val="gradaran"/>
      <sheetName val="gerezmanner"/>
      <sheetName val="mshakujt hushardzan"/>
      <sheetName val="arandzin aroxg"/>
      <sheetName val="arvesti dproc"/>
      <sheetName val="arvesti dproc ntpm"/>
      <sheetName val="bjudj. chnax.caxs"/>
      <sheetName val="tnt.harab."/>
      <sheetName val="komunal-subsidia"/>
      <sheetName val="ekamut eramsjak"/>
      <sheetName val="texekanq"/>
      <sheetName val="caxser eramsjak"/>
      <sheetName val="hastiqacuc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Q12" sqref="Q12"/>
    </sheetView>
  </sheetViews>
  <sheetFormatPr defaultColWidth="8.8515625" defaultRowHeight="12.75"/>
  <cols>
    <col min="1" max="1" width="8.00390625" style="17" customWidth="1"/>
    <col min="2" max="2" width="31.00390625" style="17" customWidth="1"/>
    <col min="3" max="3" width="7.8515625" style="17" customWidth="1"/>
    <col min="4" max="5" width="8.8515625" style="17" customWidth="1"/>
    <col min="6" max="6" width="8.57421875" style="17" customWidth="1"/>
    <col min="7" max="8" width="8.8515625" style="17" customWidth="1"/>
    <col min="9" max="9" width="8.421875" style="17" customWidth="1"/>
    <col min="10" max="16384" width="8.8515625" style="17" customWidth="1"/>
  </cols>
  <sheetData>
    <row r="1" spans="1:14" ht="15">
      <c r="A1" s="402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5" customHeight="1">
      <c r="A2" s="377" t="s">
        <v>235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5" customHeight="1">
      <c r="A3" s="377" t="s">
        <v>243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9.5" customHeight="1">
      <c r="A4" s="377" t="s">
        <v>1163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7" ht="15">
      <c r="A5" s="376" t="s">
        <v>498</v>
      </c>
      <c r="B5" s="376"/>
      <c r="C5" s="376"/>
      <c r="G5" s="17" t="s">
        <v>250</v>
      </c>
    </row>
    <row r="6" spans="1:12" ht="15">
      <c r="A6" s="376" t="s">
        <v>1154</v>
      </c>
      <c r="B6" s="376"/>
      <c r="G6" s="17" t="s">
        <v>133</v>
      </c>
      <c r="L6" s="36">
        <v>9</v>
      </c>
    </row>
    <row r="7" spans="1:12" ht="15">
      <c r="A7" s="17" t="s">
        <v>134</v>
      </c>
      <c r="F7" s="36"/>
      <c r="G7" s="17" t="s">
        <v>135</v>
      </c>
      <c r="L7" s="36">
        <v>1</v>
      </c>
    </row>
    <row r="8" spans="1:12" ht="15">
      <c r="A8" s="17" t="s">
        <v>136</v>
      </c>
      <c r="G8" s="17" t="s">
        <v>137</v>
      </c>
      <c r="L8" s="36">
        <v>1</v>
      </c>
    </row>
    <row r="9" spans="1:7" ht="15">
      <c r="A9" s="17" t="s">
        <v>138</v>
      </c>
      <c r="G9" s="17" t="s">
        <v>140</v>
      </c>
    </row>
    <row r="10" spans="1:12" ht="15">
      <c r="A10" s="17" t="s">
        <v>139</v>
      </c>
      <c r="G10" s="17" t="s">
        <v>141</v>
      </c>
      <c r="L10" s="36"/>
    </row>
    <row r="11" spans="1:14" ht="15">
      <c r="A11" s="17" t="s">
        <v>142</v>
      </c>
      <c r="G11" s="17" t="s">
        <v>144</v>
      </c>
      <c r="N11" s="36"/>
    </row>
    <row r="12" spans="1:7" ht="15">
      <c r="A12" s="17" t="s">
        <v>143</v>
      </c>
      <c r="F12" s="36"/>
      <c r="G12" s="17" t="s">
        <v>145</v>
      </c>
    </row>
    <row r="13" spans="1:7" ht="15">
      <c r="A13" s="17" t="s">
        <v>146</v>
      </c>
      <c r="G13" s="17" t="s">
        <v>73</v>
      </c>
    </row>
    <row r="14" ht="15">
      <c r="A14" s="17" t="s">
        <v>147</v>
      </c>
    </row>
    <row r="15" spans="1:14" ht="1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</row>
    <row r="16" spans="1:14" ht="15.75" customHeight="1">
      <c r="A16" s="30" t="s">
        <v>148</v>
      </c>
      <c r="B16" s="393" t="s">
        <v>150</v>
      </c>
      <c r="C16" s="394"/>
      <c r="D16" s="382" t="s">
        <v>151</v>
      </c>
      <c r="E16" s="393" t="s">
        <v>152</v>
      </c>
      <c r="F16" s="396"/>
      <c r="G16" s="394"/>
      <c r="H16" s="382" t="s">
        <v>154</v>
      </c>
      <c r="I16" s="397" t="s">
        <v>228</v>
      </c>
      <c r="J16" s="400" t="s">
        <v>229</v>
      </c>
      <c r="K16" s="382" t="s">
        <v>155</v>
      </c>
      <c r="L16" s="393" t="s">
        <v>156</v>
      </c>
      <c r="M16" s="394"/>
      <c r="N16" s="382" t="s">
        <v>161</v>
      </c>
    </row>
    <row r="17" spans="1:14" ht="13.5" customHeight="1">
      <c r="A17" s="39" t="s">
        <v>149</v>
      </c>
      <c r="B17" s="384"/>
      <c r="C17" s="385"/>
      <c r="D17" s="395"/>
      <c r="E17" s="384" t="s">
        <v>153</v>
      </c>
      <c r="F17" s="401"/>
      <c r="G17" s="385"/>
      <c r="H17" s="395"/>
      <c r="I17" s="398"/>
      <c r="J17" s="395"/>
      <c r="K17" s="395"/>
      <c r="L17" s="384" t="s">
        <v>157</v>
      </c>
      <c r="M17" s="385"/>
      <c r="N17" s="395"/>
    </row>
    <row r="18" spans="1:14" ht="12" customHeight="1">
      <c r="A18" s="15"/>
      <c r="B18" s="384"/>
      <c r="C18" s="385"/>
      <c r="D18" s="395"/>
      <c r="E18" s="379"/>
      <c r="F18" s="380"/>
      <c r="G18" s="381"/>
      <c r="H18" s="395"/>
      <c r="I18" s="398"/>
      <c r="J18" s="395"/>
      <c r="K18" s="395"/>
      <c r="L18" s="384" t="s">
        <v>158</v>
      </c>
      <c r="M18" s="385"/>
      <c r="N18" s="395"/>
    </row>
    <row r="19" spans="1:14" ht="9.75" customHeight="1">
      <c r="A19" s="15"/>
      <c r="B19" s="384"/>
      <c r="C19" s="385"/>
      <c r="D19" s="395"/>
      <c r="E19" s="379"/>
      <c r="F19" s="380"/>
      <c r="G19" s="381"/>
      <c r="H19" s="395"/>
      <c r="I19" s="398"/>
      <c r="J19" s="395"/>
      <c r="K19" s="395"/>
      <c r="L19" s="384" t="s">
        <v>159</v>
      </c>
      <c r="M19" s="385"/>
      <c r="N19" s="395"/>
    </row>
    <row r="20" spans="1:14" ht="6.75" customHeight="1">
      <c r="A20" s="15"/>
      <c r="B20" s="391"/>
      <c r="C20" s="392"/>
      <c r="D20" s="395"/>
      <c r="E20" s="388"/>
      <c r="F20" s="389"/>
      <c r="G20" s="390"/>
      <c r="H20" s="395"/>
      <c r="I20" s="398"/>
      <c r="J20" s="395"/>
      <c r="K20" s="395"/>
      <c r="L20" s="391" t="s">
        <v>160</v>
      </c>
      <c r="M20" s="392"/>
      <c r="N20" s="395"/>
    </row>
    <row r="21" spans="1:14" ht="16.5" customHeight="1">
      <c r="A21" s="15"/>
      <c r="B21" s="386" t="s">
        <v>162</v>
      </c>
      <c r="C21" s="386" t="s">
        <v>149</v>
      </c>
      <c r="D21" s="395"/>
      <c r="E21" s="382" t="s">
        <v>163</v>
      </c>
      <c r="F21" s="382" t="s">
        <v>164</v>
      </c>
      <c r="G21" s="382" t="s">
        <v>165</v>
      </c>
      <c r="H21" s="395"/>
      <c r="I21" s="398"/>
      <c r="J21" s="395"/>
      <c r="K21" s="395"/>
      <c r="L21" s="382" t="s">
        <v>166</v>
      </c>
      <c r="M21" s="37" t="s">
        <v>167</v>
      </c>
      <c r="N21" s="395"/>
    </row>
    <row r="22" spans="1:14" ht="16.5" customHeight="1">
      <c r="A22" s="16"/>
      <c r="B22" s="387"/>
      <c r="C22" s="387"/>
      <c r="D22" s="383"/>
      <c r="E22" s="383"/>
      <c r="F22" s="383"/>
      <c r="G22" s="383"/>
      <c r="H22" s="383"/>
      <c r="I22" s="399"/>
      <c r="J22" s="383"/>
      <c r="K22" s="383"/>
      <c r="L22" s="383"/>
      <c r="M22" s="40" t="s">
        <v>168</v>
      </c>
      <c r="N22" s="383"/>
    </row>
    <row r="23" spans="1:14" ht="13.5" customHeight="1">
      <c r="A23" s="31" t="s">
        <v>236</v>
      </c>
      <c r="B23" s="38" t="s">
        <v>237</v>
      </c>
      <c r="C23" s="38" t="s">
        <v>169</v>
      </c>
      <c r="D23" s="38" t="s">
        <v>238</v>
      </c>
      <c r="E23" s="38" t="s">
        <v>239</v>
      </c>
      <c r="F23" s="38" t="s">
        <v>170</v>
      </c>
      <c r="G23" s="38" t="s">
        <v>171</v>
      </c>
      <c r="H23" s="38" t="s">
        <v>172</v>
      </c>
      <c r="I23" s="38" t="s">
        <v>173</v>
      </c>
      <c r="J23" s="38" t="s">
        <v>174</v>
      </c>
      <c r="K23" s="38" t="s">
        <v>175</v>
      </c>
      <c r="L23" s="38" t="s">
        <v>176</v>
      </c>
      <c r="M23" s="38" t="s">
        <v>177</v>
      </c>
      <c r="N23" s="38" t="s">
        <v>178</v>
      </c>
    </row>
    <row r="24" spans="1:14" s="44" customFormat="1" ht="18.75" customHeight="1">
      <c r="A24" s="41">
        <v>1100000</v>
      </c>
      <c r="B24" s="124" t="s">
        <v>455</v>
      </c>
      <c r="C24" s="109" t="s">
        <v>179</v>
      </c>
      <c r="D24" s="95">
        <v>5970</v>
      </c>
      <c r="E24" s="43">
        <v>0</v>
      </c>
      <c r="F24" s="43"/>
      <c r="G24" s="122"/>
      <c r="H24" s="341">
        <v>5970</v>
      </c>
      <c r="I24" s="110"/>
      <c r="J24" s="191">
        <f>J97</f>
        <v>5704.3</v>
      </c>
      <c r="K24" s="191">
        <f>K97</f>
        <v>5704.3</v>
      </c>
      <c r="L24" s="43"/>
      <c r="M24" s="43"/>
      <c r="N24" s="43"/>
    </row>
    <row r="25" spans="1:14" s="47" customFormat="1" ht="21" customHeight="1" hidden="1">
      <c r="A25" s="41">
        <v>1110000</v>
      </c>
      <c r="B25" s="125" t="s">
        <v>418</v>
      </c>
      <c r="C25" s="109" t="s">
        <v>179</v>
      </c>
      <c r="D25" s="95">
        <v>0</v>
      </c>
      <c r="E25" s="43">
        <v>0</v>
      </c>
      <c r="F25" s="46"/>
      <c r="G25" s="123"/>
      <c r="H25" s="342">
        <v>0</v>
      </c>
      <c r="I25" s="111"/>
      <c r="J25" s="192">
        <f>J26</f>
        <v>0</v>
      </c>
      <c r="K25" s="192">
        <f>K26</f>
        <v>0</v>
      </c>
      <c r="L25" s="46"/>
      <c r="M25" s="46"/>
      <c r="N25" s="46"/>
    </row>
    <row r="26" spans="1:14" s="47" customFormat="1" ht="14.25" customHeight="1" hidden="1">
      <c r="A26" s="48">
        <v>1110000</v>
      </c>
      <c r="B26" s="126" t="s">
        <v>305</v>
      </c>
      <c r="C26" s="50" t="s">
        <v>179</v>
      </c>
      <c r="D26" s="95">
        <v>0</v>
      </c>
      <c r="E26" s="43">
        <v>0</v>
      </c>
      <c r="F26" s="51"/>
      <c r="G26" s="46"/>
      <c r="H26" s="343">
        <v>0</v>
      </c>
      <c r="I26" s="46"/>
      <c r="J26" s="192">
        <f>J27+J28+J33</f>
        <v>0</v>
      </c>
      <c r="K26" s="192">
        <f>K27+K28+K33</f>
        <v>0</v>
      </c>
      <c r="L26" s="46"/>
      <c r="M26" s="46"/>
      <c r="N26" s="46"/>
    </row>
    <row r="27" spans="1:14" s="47" customFormat="1" ht="21.75" customHeight="1" hidden="1">
      <c r="A27" s="52">
        <v>1111000</v>
      </c>
      <c r="B27" s="127" t="s">
        <v>306</v>
      </c>
      <c r="C27" s="128" t="s">
        <v>307</v>
      </c>
      <c r="D27" s="95"/>
      <c r="E27" s="43"/>
      <c r="F27" s="54"/>
      <c r="G27" s="54"/>
      <c r="H27" s="344"/>
      <c r="I27" s="54"/>
      <c r="J27" s="193"/>
      <c r="K27" s="193"/>
      <c r="L27" s="54"/>
      <c r="M27" s="54"/>
      <c r="N27" s="54"/>
    </row>
    <row r="28" spans="1:14" s="47" customFormat="1" ht="12.75" customHeight="1" hidden="1">
      <c r="A28" s="55">
        <v>1112000</v>
      </c>
      <c r="B28" s="1" t="s">
        <v>308</v>
      </c>
      <c r="C28" s="56" t="s">
        <v>309</v>
      </c>
      <c r="D28" s="95"/>
      <c r="E28" s="43">
        <v>0</v>
      </c>
      <c r="F28" s="54"/>
      <c r="G28" s="54"/>
      <c r="H28" s="345"/>
      <c r="I28" s="54"/>
      <c r="J28" s="193"/>
      <c r="K28" s="193"/>
      <c r="L28" s="54"/>
      <c r="M28" s="54"/>
      <c r="N28" s="54"/>
    </row>
    <row r="29" spans="1:14" s="47" customFormat="1" ht="0.75" customHeight="1" hidden="1">
      <c r="A29" s="55">
        <v>1113000</v>
      </c>
      <c r="B29" s="1" t="s">
        <v>310</v>
      </c>
      <c r="C29" s="56" t="s">
        <v>450</v>
      </c>
      <c r="D29" s="95"/>
      <c r="E29" s="43"/>
      <c r="F29" s="54"/>
      <c r="G29" s="54"/>
      <c r="H29" s="345"/>
      <c r="I29" s="54"/>
      <c r="J29" s="193"/>
      <c r="K29" s="193"/>
      <c r="L29" s="54"/>
      <c r="M29" s="54"/>
      <c r="N29" s="54"/>
    </row>
    <row r="30" spans="1:14" s="47" customFormat="1" ht="0.75" customHeight="1" hidden="1">
      <c r="A30" s="55">
        <v>1114000</v>
      </c>
      <c r="B30" s="1" t="s">
        <v>311</v>
      </c>
      <c r="C30" s="56" t="s">
        <v>451</v>
      </c>
      <c r="D30" s="95"/>
      <c r="E30" s="43"/>
      <c r="F30" s="54"/>
      <c r="G30" s="54"/>
      <c r="H30" s="345"/>
      <c r="I30" s="54"/>
      <c r="J30" s="193"/>
      <c r="K30" s="193"/>
      <c r="L30" s="54"/>
      <c r="M30" s="54"/>
      <c r="N30" s="54"/>
    </row>
    <row r="31" spans="1:14" s="47" customFormat="1" ht="12.75" customHeight="1" hidden="1">
      <c r="A31" s="55">
        <v>1115000</v>
      </c>
      <c r="B31" s="1" t="s">
        <v>312</v>
      </c>
      <c r="C31" s="57" t="s">
        <v>452</v>
      </c>
      <c r="D31" s="95"/>
      <c r="E31" s="43">
        <v>0</v>
      </c>
      <c r="F31" s="54"/>
      <c r="G31" s="54"/>
      <c r="H31" s="345"/>
      <c r="I31" s="54"/>
      <c r="J31" s="193"/>
      <c r="K31" s="193"/>
      <c r="L31" s="54"/>
      <c r="M31" s="54"/>
      <c r="N31" s="54"/>
    </row>
    <row r="32" spans="1:14" s="47" customFormat="1" ht="13.5" customHeight="1" hidden="1">
      <c r="A32" s="55">
        <v>1116000</v>
      </c>
      <c r="B32" s="1" t="s">
        <v>313</v>
      </c>
      <c r="C32" s="57" t="s">
        <v>251</v>
      </c>
      <c r="D32" s="95"/>
      <c r="E32" s="43">
        <v>0</v>
      </c>
      <c r="F32" s="54"/>
      <c r="G32" s="54"/>
      <c r="H32" s="345"/>
      <c r="I32" s="54"/>
      <c r="J32" s="193"/>
      <c r="K32" s="193"/>
      <c r="L32" s="54"/>
      <c r="M32" s="54"/>
      <c r="N32" s="54"/>
    </row>
    <row r="33" spans="1:14" s="47" customFormat="1" ht="12.75" customHeight="1" hidden="1" thickBot="1">
      <c r="A33" s="58">
        <v>1117000</v>
      </c>
      <c r="B33" s="1" t="s">
        <v>314</v>
      </c>
      <c r="C33" s="57" t="s">
        <v>252</v>
      </c>
      <c r="D33" s="95"/>
      <c r="E33" s="43"/>
      <c r="F33" s="54"/>
      <c r="G33" s="54"/>
      <c r="H33" s="346"/>
      <c r="I33" s="54"/>
      <c r="J33" s="193"/>
      <c r="K33" s="193"/>
      <c r="L33" s="54"/>
      <c r="M33" s="54"/>
      <c r="N33" s="54"/>
    </row>
    <row r="34" spans="1:14" s="47" customFormat="1" ht="24.75" customHeight="1" hidden="1" thickBot="1">
      <c r="A34" s="41">
        <v>1120000</v>
      </c>
      <c r="B34" s="1" t="s">
        <v>315</v>
      </c>
      <c r="C34" s="42" t="s">
        <v>179</v>
      </c>
      <c r="D34" s="95">
        <v>0</v>
      </c>
      <c r="E34" s="43">
        <v>0</v>
      </c>
      <c r="F34" s="54"/>
      <c r="G34" s="54"/>
      <c r="H34" s="347">
        <v>0</v>
      </c>
      <c r="I34" s="54"/>
      <c r="J34" s="194">
        <f>J35+J43+J47+J56+J58+J61</f>
        <v>0</v>
      </c>
      <c r="K34" s="194">
        <f>K35+K43+K47+K56+K58+K61</f>
        <v>0</v>
      </c>
      <c r="L34" s="54"/>
      <c r="M34" s="54"/>
      <c r="N34" s="54"/>
    </row>
    <row r="35" spans="1:14" s="47" customFormat="1" ht="12.75" customHeight="1" hidden="1">
      <c r="A35" s="41">
        <v>1121000</v>
      </c>
      <c r="B35" s="150" t="s">
        <v>316</v>
      </c>
      <c r="C35" s="60"/>
      <c r="D35" s="95">
        <v>0</v>
      </c>
      <c r="E35" s="43">
        <v>0</v>
      </c>
      <c r="F35" s="54"/>
      <c r="G35" s="54"/>
      <c r="H35" s="344">
        <v>0</v>
      </c>
      <c r="I35" s="54"/>
      <c r="J35" s="194">
        <f>J37+J38+J39+J41</f>
        <v>0</v>
      </c>
      <c r="K35" s="194">
        <f>K37+K38+K39+K41</f>
        <v>0</v>
      </c>
      <c r="L35" s="54"/>
      <c r="M35" s="54"/>
      <c r="N35" s="54"/>
    </row>
    <row r="36" spans="1:14" s="47" customFormat="1" ht="0.75" customHeight="1" hidden="1">
      <c r="A36" s="55">
        <v>1121100</v>
      </c>
      <c r="B36" s="1" t="s">
        <v>317</v>
      </c>
      <c r="C36" s="57" t="s">
        <v>253</v>
      </c>
      <c r="D36" s="95"/>
      <c r="E36" s="43">
        <v>0</v>
      </c>
      <c r="F36" s="54"/>
      <c r="G36" s="54"/>
      <c r="H36" s="345"/>
      <c r="I36" s="54"/>
      <c r="J36" s="193"/>
      <c r="K36" s="193"/>
      <c r="L36" s="54"/>
      <c r="M36" s="54"/>
      <c r="N36" s="54"/>
    </row>
    <row r="37" spans="1:14" s="47" customFormat="1" ht="12" customHeight="1" hidden="1">
      <c r="A37" s="55">
        <v>1121200</v>
      </c>
      <c r="B37" s="150" t="s">
        <v>475</v>
      </c>
      <c r="C37" s="57" t="s">
        <v>254</v>
      </c>
      <c r="D37" s="95"/>
      <c r="E37" s="43">
        <v>0</v>
      </c>
      <c r="F37" s="54"/>
      <c r="G37" s="54"/>
      <c r="H37" s="345"/>
      <c r="I37" s="54"/>
      <c r="J37" s="193"/>
      <c r="K37" s="193"/>
      <c r="L37" s="54"/>
      <c r="M37" s="54"/>
      <c r="N37" s="54"/>
    </row>
    <row r="38" spans="1:14" s="47" customFormat="1" ht="11.25" customHeight="1" hidden="1">
      <c r="A38" s="55">
        <v>1121300</v>
      </c>
      <c r="B38" s="1" t="s">
        <v>318</v>
      </c>
      <c r="C38" s="57" t="s">
        <v>255</v>
      </c>
      <c r="D38" s="95"/>
      <c r="E38" s="43">
        <v>0</v>
      </c>
      <c r="F38" s="54"/>
      <c r="G38" s="54"/>
      <c r="H38" s="345"/>
      <c r="I38" s="54"/>
      <c r="J38" s="193"/>
      <c r="K38" s="193"/>
      <c r="L38" s="54"/>
      <c r="M38" s="54"/>
      <c r="N38" s="54"/>
    </row>
    <row r="39" spans="1:14" s="47" customFormat="1" ht="13.5" customHeight="1" hidden="1">
      <c r="A39" s="55">
        <v>1121400</v>
      </c>
      <c r="B39" s="1" t="s">
        <v>319</v>
      </c>
      <c r="C39" s="57" t="s">
        <v>256</v>
      </c>
      <c r="D39" s="95"/>
      <c r="E39" s="43">
        <v>0</v>
      </c>
      <c r="F39" s="54"/>
      <c r="G39" s="54"/>
      <c r="H39" s="345"/>
      <c r="I39" s="54"/>
      <c r="J39" s="193"/>
      <c r="K39" s="193"/>
      <c r="L39" s="54"/>
      <c r="M39" s="54"/>
      <c r="N39" s="54"/>
    </row>
    <row r="40" spans="1:14" s="47" customFormat="1" ht="1.5" customHeight="1" hidden="1">
      <c r="A40" s="55">
        <v>1121500</v>
      </c>
      <c r="B40" s="1" t="s">
        <v>320</v>
      </c>
      <c r="C40" s="57" t="s">
        <v>257</v>
      </c>
      <c r="D40" s="95"/>
      <c r="E40" s="43">
        <v>0</v>
      </c>
      <c r="F40" s="54"/>
      <c r="G40" s="54"/>
      <c r="H40" s="344"/>
      <c r="I40" s="54"/>
      <c r="J40" s="193"/>
      <c r="K40" s="193"/>
      <c r="L40" s="54"/>
      <c r="M40" s="54"/>
      <c r="N40" s="54"/>
    </row>
    <row r="41" spans="1:14" s="47" customFormat="1" ht="26.25" customHeight="1" hidden="1">
      <c r="A41" s="55">
        <v>1121600</v>
      </c>
      <c r="B41" s="1" t="s">
        <v>321</v>
      </c>
      <c r="C41" s="57" t="s">
        <v>258</v>
      </c>
      <c r="D41" s="95"/>
      <c r="E41" s="43">
        <v>0</v>
      </c>
      <c r="F41" s="54"/>
      <c r="G41" s="54"/>
      <c r="H41" s="345"/>
      <c r="I41" s="54"/>
      <c r="J41" s="193"/>
      <c r="K41" s="193"/>
      <c r="L41" s="54"/>
      <c r="M41" s="54"/>
      <c r="N41" s="54"/>
    </row>
    <row r="42" spans="1:14" s="47" customFormat="1" ht="15.75" hidden="1" thickBot="1">
      <c r="A42" s="55">
        <v>1121700</v>
      </c>
      <c r="B42" s="1" t="s">
        <v>322</v>
      </c>
      <c r="C42" s="57" t="s">
        <v>259</v>
      </c>
      <c r="D42" s="95"/>
      <c r="E42" s="43"/>
      <c r="F42" s="54"/>
      <c r="G42" s="54"/>
      <c r="H42" s="346"/>
      <c r="I42" s="54"/>
      <c r="J42" s="193"/>
      <c r="K42" s="193"/>
      <c r="L42" s="54"/>
      <c r="M42" s="54"/>
      <c r="N42" s="54"/>
    </row>
    <row r="43" spans="1:14" s="47" customFormat="1" ht="21" customHeight="1" hidden="1">
      <c r="A43" s="41">
        <v>1122000</v>
      </c>
      <c r="B43" s="150" t="s">
        <v>323</v>
      </c>
      <c r="C43" s="42" t="s">
        <v>179</v>
      </c>
      <c r="D43" s="95">
        <v>0</v>
      </c>
      <c r="E43" s="43">
        <v>0</v>
      </c>
      <c r="F43" s="54"/>
      <c r="G43" s="54"/>
      <c r="H43" s="348">
        <v>0</v>
      </c>
      <c r="I43" s="54"/>
      <c r="J43" s="193">
        <f>J44</f>
        <v>0</v>
      </c>
      <c r="K43" s="193">
        <f>K44</f>
        <v>0</v>
      </c>
      <c r="L43" s="54"/>
      <c r="M43" s="54"/>
      <c r="N43" s="54"/>
    </row>
    <row r="44" spans="1:14" s="47" customFormat="1" ht="13.5" customHeight="1" hidden="1">
      <c r="A44" s="41">
        <v>1122100</v>
      </c>
      <c r="B44" s="1" t="s">
        <v>324</v>
      </c>
      <c r="C44" s="57" t="s">
        <v>260</v>
      </c>
      <c r="D44" s="95"/>
      <c r="E44" s="43"/>
      <c r="F44" s="54"/>
      <c r="G44" s="54"/>
      <c r="H44" s="345"/>
      <c r="I44" s="54"/>
      <c r="J44" s="193"/>
      <c r="K44" s="193"/>
      <c r="L44" s="54"/>
      <c r="M44" s="54"/>
      <c r="N44" s="54"/>
    </row>
    <row r="45" spans="1:14" s="47" customFormat="1" ht="22.5" customHeight="1" hidden="1">
      <c r="A45" s="41">
        <v>1122200</v>
      </c>
      <c r="B45" s="1" t="s">
        <v>325</v>
      </c>
      <c r="C45" s="57" t="s">
        <v>261</v>
      </c>
      <c r="D45" s="95"/>
      <c r="E45" s="43">
        <v>0</v>
      </c>
      <c r="F45" s="54"/>
      <c r="G45" s="54"/>
      <c r="H45" s="345"/>
      <c r="I45" s="54"/>
      <c r="J45" s="193"/>
      <c r="K45" s="193"/>
      <c r="L45" s="54"/>
      <c r="M45" s="54"/>
      <c r="N45" s="54"/>
    </row>
    <row r="46" spans="1:14" s="47" customFormat="1" ht="12" customHeight="1" hidden="1" thickBot="1">
      <c r="A46" s="41">
        <v>1122300</v>
      </c>
      <c r="B46" s="1" t="s">
        <v>326</v>
      </c>
      <c r="C46" s="57" t="s">
        <v>262</v>
      </c>
      <c r="D46" s="95"/>
      <c r="E46" s="43">
        <v>0</v>
      </c>
      <c r="F46" s="54"/>
      <c r="G46" s="54"/>
      <c r="H46" s="346"/>
      <c r="I46" s="54"/>
      <c r="J46" s="193"/>
      <c r="K46" s="193"/>
      <c r="L46" s="54"/>
      <c r="M46" s="54"/>
      <c r="N46" s="54"/>
    </row>
    <row r="47" spans="1:14" s="47" customFormat="1" ht="22.5" customHeight="1" hidden="1">
      <c r="A47" s="41">
        <v>1123000</v>
      </c>
      <c r="B47" s="150" t="s">
        <v>327</v>
      </c>
      <c r="C47" s="42" t="s">
        <v>179</v>
      </c>
      <c r="D47" s="95">
        <v>0</v>
      </c>
      <c r="E47" s="43">
        <v>0</v>
      </c>
      <c r="F47" s="54"/>
      <c r="G47" s="54"/>
      <c r="H47" s="348">
        <v>0</v>
      </c>
      <c r="I47" s="54"/>
      <c r="J47" s="194">
        <f>J48+J49+J50+J51+J52+J53+J54+J55</f>
        <v>0</v>
      </c>
      <c r="K47" s="194">
        <f>K48+K49+K50+K51+K52+K53+K54+K55</f>
        <v>0</v>
      </c>
      <c r="L47" s="54"/>
      <c r="M47" s="54"/>
      <c r="N47" s="54"/>
    </row>
    <row r="48" spans="1:14" s="47" customFormat="1" ht="0.75" customHeight="1" hidden="1">
      <c r="A48" s="41">
        <v>1123100</v>
      </c>
      <c r="B48" s="1" t="s">
        <v>328</v>
      </c>
      <c r="C48" s="57" t="s">
        <v>263</v>
      </c>
      <c r="D48" s="95"/>
      <c r="E48" s="43">
        <v>0</v>
      </c>
      <c r="F48" s="54"/>
      <c r="G48" s="54"/>
      <c r="H48" s="345"/>
      <c r="I48" s="54"/>
      <c r="J48" s="193"/>
      <c r="K48" s="193"/>
      <c r="L48" s="54"/>
      <c r="M48" s="54"/>
      <c r="N48" s="54"/>
    </row>
    <row r="49" spans="1:14" s="47" customFormat="1" ht="12.75" customHeight="1" hidden="1">
      <c r="A49" s="41">
        <v>1123200</v>
      </c>
      <c r="B49" s="1" t="s">
        <v>329</v>
      </c>
      <c r="C49" s="57" t="s">
        <v>264</v>
      </c>
      <c r="D49" s="95"/>
      <c r="E49" s="43">
        <v>0</v>
      </c>
      <c r="F49" s="54"/>
      <c r="G49" s="54"/>
      <c r="H49" s="345"/>
      <c r="I49" s="54"/>
      <c r="J49" s="193"/>
      <c r="K49" s="193"/>
      <c r="L49" s="54"/>
      <c r="M49" s="54"/>
      <c r="N49" s="54"/>
    </row>
    <row r="50" spans="1:14" s="47" customFormat="1" ht="26.25" customHeight="1" hidden="1">
      <c r="A50" s="41">
        <v>1123300</v>
      </c>
      <c r="B50" s="1" t="s">
        <v>330</v>
      </c>
      <c r="C50" s="57" t="s">
        <v>265</v>
      </c>
      <c r="D50" s="95"/>
      <c r="E50" s="43">
        <v>0</v>
      </c>
      <c r="F50" s="54"/>
      <c r="G50" s="54"/>
      <c r="H50" s="345"/>
      <c r="I50" s="54"/>
      <c r="J50" s="193"/>
      <c r="K50" s="193"/>
      <c r="L50" s="54"/>
      <c r="M50" s="54"/>
      <c r="N50" s="54"/>
    </row>
    <row r="51" spans="1:14" s="47" customFormat="1" ht="13.5" customHeight="1" hidden="1">
      <c r="A51" s="41">
        <v>1123400</v>
      </c>
      <c r="B51" s="1" t="s">
        <v>331</v>
      </c>
      <c r="C51" s="57" t="s">
        <v>266</v>
      </c>
      <c r="D51" s="95"/>
      <c r="E51" s="43">
        <v>0</v>
      </c>
      <c r="F51" s="54"/>
      <c r="G51" s="54"/>
      <c r="H51" s="345"/>
      <c r="I51" s="54"/>
      <c r="J51" s="193"/>
      <c r="K51" s="193"/>
      <c r="L51" s="54"/>
      <c r="M51" s="54"/>
      <c r="N51" s="54"/>
    </row>
    <row r="52" spans="1:14" s="47" customFormat="1" ht="15" hidden="1">
      <c r="A52" s="41">
        <v>1123500</v>
      </c>
      <c r="B52" s="186" t="s">
        <v>332</v>
      </c>
      <c r="C52" s="61">
        <v>423500</v>
      </c>
      <c r="D52" s="95"/>
      <c r="E52" s="43">
        <v>0</v>
      </c>
      <c r="F52" s="54"/>
      <c r="G52" s="54"/>
      <c r="H52" s="345"/>
      <c r="I52" s="54"/>
      <c r="J52" s="193"/>
      <c r="K52" s="193"/>
      <c r="L52" s="54"/>
      <c r="M52" s="54"/>
      <c r="N52" s="54"/>
    </row>
    <row r="53" spans="1:14" s="47" customFormat="1" ht="24.75" customHeight="1" hidden="1">
      <c r="A53" s="41">
        <v>1123600</v>
      </c>
      <c r="B53" s="1" t="s">
        <v>333</v>
      </c>
      <c r="C53" s="57" t="s">
        <v>267</v>
      </c>
      <c r="D53" s="95"/>
      <c r="E53" s="43">
        <v>0</v>
      </c>
      <c r="F53" s="54"/>
      <c r="G53" s="54"/>
      <c r="H53" s="345"/>
      <c r="I53" s="54"/>
      <c r="J53" s="193"/>
      <c r="K53" s="193"/>
      <c r="L53" s="54"/>
      <c r="M53" s="54"/>
      <c r="N53" s="54"/>
    </row>
    <row r="54" spans="1:14" s="47" customFormat="1" ht="13.5" customHeight="1" hidden="1">
      <c r="A54" s="41">
        <v>1123700</v>
      </c>
      <c r="B54" s="1" t="s">
        <v>334</v>
      </c>
      <c r="C54" s="57" t="s">
        <v>268</v>
      </c>
      <c r="D54" s="95"/>
      <c r="E54" s="43">
        <v>0</v>
      </c>
      <c r="F54" s="54"/>
      <c r="G54" s="54"/>
      <c r="H54" s="345"/>
      <c r="I54" s="54"/>
      <c r="J54" s="193"/>
      <c r="K54" s="193"/>
      <c r="L54" s="54"/>
      <c r="M54" s="54"/>
      <c r="N54" s="54"/>
    </row>
    <row r="55" spans="1:14" s="47" customFormat="1" ht="12.75" customHeight="1" hidden="1" thickBot="1">
      <c r="A55" s="41">
        <v>1123800</v>
      </c>
      <c r="B55" s="1" t="s">
        <v>335</v>
      </c>
      <c r="C55" s="57" t="s">
        <v>269</v>
      </c>
      <c r="D55" s="95">
        <v>0</v>
      </c>
      <c r="E55" s="43"/>
      <c r="F55" s="54"/>
      <c r="G55" s="54"/>
      <c r="H55" s="346">
        <v>0</v>
      </c>
      <c r="I55" s="54"/>
      <c r="J55" s="193"/>
      <c r="K55" s="193"/>
      <c r="L55" s="54"/>
      <c r="M55" s="54"/>
      <c r="N55" s="54"/>
    </row>
    <row r="56" spans="1:14" s="47" customFormat="1" ht="21" hidden="1">
      <c r="A56" s="41">
        <v>1124000</v>
      </c>
      <c r="B56" s="150" t="s">
        <v>336</v>
      </c>
      <c r="C56" s="42" t="s">
        <v>179</v>
      </c>
      <c r="D56" s="95">
        <v>0</v>
      </c>
      <c r="E56" s="43">
        <v>0</v>
      </c>
      <c r="F56" s="54"/>
      <c r="G56" s="54"/>
      <c r="H56" s="348">
        <v>0</v>
      </c>
      <c r="I56" s="54"/>
      <c r="J56" s="194">
        <f>J57</f>
        <v>0</v>
      </c>
      <c r="K56" s="194">
        <f>K57</f>
        <v>0</v>
      </c>
      <c r="L56" s="54"/>
      <c r="M56" s="54"/>
      <c r="N56" s="54"/>
    </row>
    <row r="57" spans="1:14" s="47" customFormat="1" ht="12.75" customHeight="1" hidden="1" thickBot="1">
      <c r="A57" s="41">
        <v>1124100</v>
      </c>
      <c r="B57" s="1" t="s">
        <v>337</v>
      </c>
      <c r="C57" s="57" t="s">
        <v>270</v>
      </c>
      <c r="D57" s="95"/>
      <c r="E57" s="43"/>
      <c r="F57" s="54"/>
      <c r="G57" s="54"/>
      <c r="H57" s="346"/>
      <c r="I57" s="54"/>
      <c r="J57" s="193"/>
      <c r="K57" s="193"/>
      <c r="L57" s="54"/>
      <c r="M57" s="54"/>
      <c r="N57" s="54"/>
    </row>
    <row r="58" spans="1:14" s="47" customFormat="1" ht="15.75" customHeight="1" hidden="1">
      <c r="A58" s="41">
        <v>1125000</v>
      </c>
      <c r="B58" s="150" t="s">
        <v>338</v>
      </c>
      <c r="C58" s="42" t="s">
        <v>179</v>
      </c>
      <c r="D58" s="95">
        <v>0</v>
      </c>
      <c r="E58" s="43">
        <v>0</v>
      </c>
      <c r="F58" s="54"/>
      <c r="G58" s="54"/>
      <c r="H58" s="348">
        <v>0</v>
      </c>
      <c r="I58" s="54"/>
      <c r="J58" s="194"/>
      <c r="K58" s="194"/>
      <c r="L58" s="54"/>
      <c r="M58" s="54"/>
      <c r="N58" s="54"/>
    </row>
    <row r="59" spans="1:14" s="47" customFormat="1" ht="26.25" customHeight="1" hidden="1">
      <c r="A59" s="41">
        <v>1125100</v>
      </c>
      <c r="B59" s="1" t="s">
        <v>339</v>
      </c>
      <c r="C59" s="57" t="s">
        <v>271</v>
      </c>
      <c r="D59" s="95"/>
      <c r="E59" s="43">
        <v>0</v>
      </c>
      <c r="F59" s="54"/>
      <c r="G59" s="54"/>
      <c r="H59" s="345"/>
      <c r="I59" s="54"/>
      <c r="J59" s="193"/>
      <c r="K59" s="193"/>
      <c r="L59" s="54"/>
      <c r="M59" s="54"/>
      <c r="N59" s="54"/>
    </row>
    <row r="60" spans="1:14" s="47" customFormat="1" ht="26.25" customHeight="1" hidden="1" thickBot="1">
      <c r="A60" s="41">
        <v>1125200</v>
      </c>
      <c r="B60" s="1" t="s">
        <v>340</v>
      </c>
      <c r="C60" s="57" t="s">
        <v>272</v>
      </c>
      <c r="D60" s="95"/>
      <c r="E60" s="43">
        <v>0</v>
      </c>
      <c r="F60" s="54"/>
      <c r="G60" s="54"/>
      <c r="H60" s="346"/>
      <c r="I60" s="54"/>
      <c r="J60" s="193"/>
      <c r="K60" s="193"/>
      <c r="L60" s="54"/>
      <c r="M60" s="54"/>
      <c r="N60" s="54"/>
    </row>
    <row r="61" spans="1:14" s="47" customFormat="1" ht="12" customHeight="1" hidden="1">
      <c r="A61" s="41">
        <v>1126000</v>
      </c>
      <c r="B61" s="150" t="s">
        <v>341</v>
      </c>
      <c r="C61" s="42" t="s">
        <v>179</v>
      </c>
      <c r="D61" s="95">
        <v>0</v>
      </c>
      <c r="E61" s="43">
        <v>0</v>
      </c>
      <c r="F61" s="54"/>
      <c r="G61" s="54"/>
      <c r="H61" s="348">
        <v>0</v>
      </c>
      <c r="I61" s="54"/>
      <c r="J61" s="194">
        <f>J62+J63+J64+J65+J67+J68+J69</f>
        <v>0</v>
      </c>
      <c r="K61" s="194">
        <f>K62+K63+K64+K65+K67+K68+K69</f>
        <v>0</v>
      </c>
      <c r="L61" s="54"/>
      <c r="M61" s="54"/>
      <c r="N61" s="54"/>
    </row>
    <row r="62" spans="1:14" s="47" customFormat="1" ht="12" customHeight="1" hidden="1">
      <c r="A62" s="41">
        <v>1126100</v>
      </c>
      <c r="B62" s="1" t="s">
        <v>342</v>
      </c>
      <c r="C62" s="57" t="s">
        <v>273</v>
      </c>
      <c r="D62" s="95"/>
      <c r="E62" s="43"/>
      <c r="F62" s="54"/>
      <c r="G62" s="54"/>
      <c r="H62" s="345"/>
      <c r="I62" s="54"/>
      <c r="J62" s="193"/>
      <c r="K62" s="193"/>
      <c r="L62" s="54"/>
      <c r="M62" s="54"/>
      <c r="N62" s="54"/>
    </row>
    <row r="63" spans="1:14" s="47" customFormat="1" ht="14.25" customHeight="1" hidden="1">
      <c r="A63" s="41">
        <v>1126200</v>
      </c>
      <c r="B63" s="1" t="s">
        <v>343</v>
      </c>
      <c r="C63" s="57" t="s">
        <v>274</v>
      </c>
      <c r="D63" s="95"/>
      <c r="E63" s="43"/>
      <c r="F63" s="54"/>
      <c r="G63" s="54"/>
      <c r="H63" s="345"/>
      <c r="I63" s="54"/>
      <c r="J63" s="193"/>
      <c r="K63" s="193"/>
      <c r="L63" s="54"/>
      <c r="M63" s="54"/>
      <c r="N63" s="54"/>
    </row>
    <row r="64" spans="1:14" s="47" customFormat="1" ht="18.75" customHeight="1" hidden="1">
      <c r="A64" s="41">
        <v>1126300</v>
      </c>
      <c r="B64" s="1" t="s">
        <v>344</v>
      </c>
      <c r="C64" s="57" t="s">
        <v>275</v>
      </c>
      <c r="D64" s="95"/>
      <c r="E64" s="43"/>
      <c r="F64" s="54"/>
      <c r="G64" s="54"/>
      <c r="H64" s="345"/>
      <c r="I64" s="54"/>
      <c r="J64" s="193"/>
      <c r="K64" s="193"/>
      <c r="L64" s="54"/>
      <c r="M64" s="54"/>
      <c r="N64" s="54"/>
    </row>
    <row r="65" spans="1:14" s="47" customFormat="1" ht="12" customHeight="1" hidden="1">
      <c r="A65" s="55">
        <v>1126400</v>
      </c>
      <c r="B65" s="2" t="s">
        <v>345</v>
      </c>
      <c r="C65" s="57" t="s">
        <v>276</v>
      </c>
      <c r="D65" s="95"/>
      <c r="E65" s="43"/>
      <c r="F65" s="54"/>
      <c r="G65" s="54"/>
      <c r="H65" s="345"/>
      <c r="I65" s="54"/>
      <c r="J65" s="193"/>
      <c r="K65" s="193"/>
      <c r="L65" s="54"/>
      <c r="M65" s="54"/>
      <c r="N65" s="54"/>
    </row>
    <row r="66" spans="1:14" s="47" customFormat="1" ht="21" customHeight="1" hidden="1">
      <c r="A66" s="58">
        <v>1126500</v>
      </c>
      <c r="B66" s="149" t="s">
        <v>346</v>
      </c>
      <c r="C66" s="57" t="s">
        <v>277</v>
      </c>
      <c r="D66" s="95"/>
      <c r="E66" s="43"/>
      <c r="F66" s="54"/>
      <c r="G66" s="54"/>
      <c r="H66" s="345"/>
      <c r="I66" s="54"/>
      <c r="J66" s="193"/>
      <c r="K66" s="193"/>
      <c r="L66" s="54"/>
      <c r="M66" s="54"/>
      <c r="N66" s="54"/>
    </row>
    <row r="67" spans="1:14" s="47" customFormat="1" ht="21" customHeight="1" hidden="1">
      <c r="A67" s="55">
        <v>1126600</v>
      </c>
      <c r="B67" s="2" t="s">
        <v>347</v>
      </c>
      <c r="C67" s="57" t="s">
        <v>278</v>
      </c>
      <c r="D67" s="95"/>
      <c r="E67" s="43"/>
      <c r="F67" s="54"/>
      <c r="G67" s="54"/>
      <c r="H67" s="345"/>
      <c r="I67" s="54"/>
      <c r="J67" s="193"/>
      <c r="K67" s="193"/>
      <c r="L67" s="54"/>
      <c r="M67" s="54"/>
      <c r="N67" s="54"/>
    </row>
    <row r="68" spans="1:14" s="47" customFormat="1" ht="12.75" customHeight="1" hidden="1">
      <c r="A68" s="55">
        <v>1126700</v>
      </c>
      <c r="B68" s="2" t="s">
        <v>348</v>
      </c>
      <c r="C68" s="57" t="s">
        <v>279</v>
      </c>
      <c r="D68" s="95"/>
      <c r="E68" s="43"/>
      <c r="F68" s="54"/>
      <c r="G68" s="54"/>
      <c r="H68" s="345"/>
      <c r="I68" s="54"/>
      <c r="J68" s="193"/>
      <c r="K68" s="193"/>
      <c r="L68" s="54"/>
      <c r="M68" s="54"/>
      <c r="N68" s="54"/>
    </row>
    <row r="69" spans="1:14" s="47" customFormat="1" ht="13.5" customHeight="1" hidden="1" thickBot="1">
      <c r="A69" s="55">
        <v>1126800</v>
      </c>
      <c r="B69" s="2" t="s">
        <v>349</v>
      </c>
      <c r="C69" s="57" t="s">
        <v>280</v>
      </c>
      <c r="D69" s="95"/>
      <c r="E69" s="43">
        <v>0</v>
      </c>
      <c r="F69" s="54"/>
      <c r="G69" s="54"/>
      <c r="H69" s="346"/>
      <c r="I69" s="54"/>
      <c r="J69" s="193"/>
      <c r="K69" s="193"/>
      <c r="L69" s="54"/>
      <c r="M69" s="54"/>
      <c r="N69" s="54"/>
    </row>
    <row r="70" spans="1:14" s="47" customFormat="1" ht="9.75" customHeight="1" hidden="1">
      <c r="A70" s="55">
        <v>1130000</v>
      </c>
      <c r="B70" s="3" t="s">
        <v>350</v>
      </c>
      <c r="C70" s="42" t="s">
        <v>179</v>
      </c>
      <c r="D70" s="95">
        <v>0</v>
      </c>
      <c r="E70" s="43">
        <v>0</v>
      </c>
      <c r="F70" s="54"/>
      <c r="G70" s="54"/>
      <c r="H70" s="348">
        <v>0</v>
      </c>
      <c r="I70" s="54"/>
      <c r="J70" s="193"/>
      <c r="K70" s="193"/>
      <c r="L70" s="54"/>
      <c r="M70" s="54"/>
      <c r="N70" s="54"/>
    </row>
    <row r="71" spans="1:14" s="47" customFormat="1" ht="0.75" customHeight="1" hidden="1">
      <c r="A71" s="55">
        <v>1130100</v>
      </c>
      <c r="B71" s="2" t="s">
        <v>351</v>
      </c>
      <c r="C71" s="57" t="s">
        <v>281</v>
      </c>
      <c r="D71" s="95"/>
      <c r="E71" s="43"/>
      <c r="F71" s="54"/>
      <c r="G71" s="54"/>
      <c r="H71" s="345"/>
      <c r="I71" s="54"/>
      <c r="J71" s="193"/>
      <c r="K71" s="193"/>
      <c r="L71" s="54"/>
      <c r="M71" s="54"/>
      <c r="N71" s="54"/>
    </row>
    <row r="72" spans="1:14" s="47" customFormat="1" ht="15" hidden="1">
      <c r="A72" s="55">
        <v>1130200</v>
      </c>
      <c r="B72" s="2" t="s">
        <v>352</v>
      </c>
      <c r="C72" s="57" t="s">
        <v>282</v>
      </c>
      <c r="D72" s="95"/>
      <c r="E72" s="43"/>
      <c r="F72" s="54"/>
      <c r="G72" s="54"/>
      <c r="H72" s="345"/>
      <c r="I72" s="54"/>
      <c r="J72" s="193"/>
      <c r="K72" s="193"/>
      <c r="L72" s="54"/>
      <c r="M72" s="54"/>
      <c r="N72" s="54"/>
    </row>
    <row r="73" spans="1:14" s="47" customFormat="1" ht="14.25" customHeight="1" hidden="1">
      <c r="A73" s="55">
        <v>1130300</v>
      </c>
      <c r="B73" s="2" t="s">
        <v>353</v>
      </c>
      <c r="C73" s="57" t="s">
        <v>283</v>
      </c>
      <c r="D73" s="95"/>
      <c r="E73" s="43"/>
      <c r="F73" s="54"/>
      <c r="G73" s="54"/>
      <c r="H73" s="345"/>
      <c r="I73" s="54"/>
      <c r="J73" s="193"/>
      <c r="K73" s="193"/>
      <c r="L73" s="54"/>
      <c r="M73" s="54"/>
      <c r="N73" s="54"/>
    </row>
    <row r="74" spans="1:14" s="47" customFormat="1" ht="21" hidden="1">
      <c r="A74" s="55">
        <v>1130400</v>
      </c>
      <c r="B74" s="2" t="s">
        <v>354</v>
      </c>
      <c r="C74" s="57" t="s">
        <v>284</v>
      </c>
      <c r="D74" s="95"/>
      <c r="E74" s="43"/>
      <c r="F74" s="54"/>
      <c r="G74" s="54"/>
      <c r="H74" s="344"/>
      <c r="I74" s="54"/>
      <c r="J74" s="193"/>
      <c r="K74" s="193"/>
      <c r="L74" s="54"/>
      <c r="M74" s="54"/>
      <c r="N74" s="54"/>
    </row>
    <row r="75" spans="1:14" s="47" customFormat="1" ht="1.5" customHeight="1" hidden="1">
      <c r="A75" s="55">
        <v>1131000</v>
      </c>
      <c r="B75" s="3" t="s">
        <v>355</v>
      </c>
      <c r="C75" s="42" t="s">
        <v>179</v>
      </c>
      <c r="D75" s="95"/>
      <c r="E75" s="43"/>
      <c r="F75" s="54"/>
      <c r="G75" s="54"/>
      <c r="H75" s="345"/>
      <c r="I75" s="54"/>
      <c r="J75" s="193"/>
      <c r="K75" s="193"/>
      <c r="L75" s="54"/>
      <c r="M75" s="54"/>
      <c r="N75" s="54"/>
    </row>
    <row r="76" spans="1:14" s="47" customFormat="1" ht="0.75" customHeight="1" hidden="1">
      <c r="A76" s="55">
        <v>1131100</v>
      </c>
      <c r="B76" s="2" t="s">
        <v>356</v>
      </c>
      <c r="C76" s="57" t="s">
        <v>285</v>
      </c>
      <c r="D76" s="95"/>
      <c r="E76" s="43"/>
      <c r="F76" s="54"/>
      <c r="G76" s="54"/>
      <c r="H76" s="345"/>
      <c r="I76" s="54"/>
      <c r="J76" s="193"/>
      <c r="K76" s="193"/>
      <c r="L76" s="54"/>
      <c r="M76" s="54"/>
      <c r="N76" s="54"/>
    </row>
    <row r="77" spans="1:14" s="47" customFormat="1" ht="15" hidden="1">
      <c r="A77" s="55">
        <v>1131200</v>
      </c>
      <c r="B77" s="2" t="s">
        <v>357</v>
      </c>
      <c r="C77" s="57" t="s">
        <v>286</v>
      </c>
      <c r="D77" s="95"/>
      <c r="E77" s="43"/>
      <c r="F77" s="54"/>
      <c r="G77" s="54"/>
      <c r="H77" s="345"/>
      <c r="I77" s="54"/>
      <c r="J77" s="193"/>
      <c r="K77" s="193"/>
      <c r="L77" s="54"/>
      <c r="M77" s="54"/>
      <c r="N77" s="54"/>
    </row>
    <row r="78" spans="1:14" s="47" customFormat="1" ht="15.75" hidden="1" thickBot="1">
      <c r="A78" s="55">
        <v>1131300</v>
      </c>
      <c r="B78" s="2" t="s">
        <v>358</v>
      </c>
      <c r="C78" s="57" t="s">
        <v>287</v>
      </c>
      <c r="D78" s="95"/>
      <c r="E78" s="43"/>
      <c r="F78" s="54"/>
      <c r="G78" s="54"/>
      <c r="H78" s="346"/>
      <c r="I78" s="54"/>
      <c r="J78" s="193"/>
      <c r="K78" s="193"/>
      <c r="L78" s="54"/>
      <c r="M78" s="54"/>
      <c r="N78" s="54"/>
    </row>
    <row r="79" spans="1:14" s="47" customFormat="1" ht="10.5" customHeight="1" hidden="1">
      <c r="A79" s="41">
        <v>1140000</v>
      </c>
      <c r="B79" s="3" t="s">
        <v>359</v>
      </c>
      <c r="C79" s="42" t="s">
        <v>179</v>
      </c>
      <c r="D79" s="95">
        <v>0</v>
      </c>
      <c r="E79" s="43">
        <v>0</v>
      </c>
      <c r="F79" s="54"/>
      <c r="G79" s="54"/>
      <c r="H79" s="348">
        <v>0</v>
      </c>
      <c r="I79" s="54"/>
      <c r="J79" s="193"/>
      <c r="K79" s="193"/>
      <c r="L79" s="54"/>
      <c r="M79" s="54"/>
      <c r="N79" s="54"/>
    </row>
    <row r="80" spans="1:14" s="47" customFormat="1" ht="20.25" customHeight="1" hidden="1">
      <c r="A80" s="41">
        <v>1141000</v>
      </c>
      <c r="B80" s="2" t="s">
        <v>360</v>
      </c>
      <c r="C80" s="57" t="s">
        <v>288</v>
      </c>
      <c r="D80" s="95"/>
      <c r="E80" s="43">
        <v>0</v>
      </c>
      <c r="F80" s="54"/>
      <c r="G80" s="54"/>
      <c r="H80" s="345"/>
      <c r="I80" s="54"/>
      <c r="J80" s="193"/>
      <c r="K80" s="193"/>
      <c r="L80" s="54"/>
      <c r="M80" s="54"/>
      <c r="N80" s="54"/>
    </row>
    <row r="81" spans="1:14" s="47" customFormat="1" ht="21.75" customHeight="1" hidden="1">
      <c r="A81" s="41">
        <v>1142000</v>
      </c>
      <c r="B81" s="2" t="s">
        <v>361</v>
      </c>
      <c r="C81" s="57" t="s">
        <v>289</v>
      </c>
      <c r="D81" s="95"/>
      <c r="E81" s="43">
        <v>0</v>
      </c>
      <c r="F81" s="54"/>
      <c r="G81" s="54"/>
      <c r="H81" s="345"/>
      <c r="I81" s="54"/>
      <c r="J81" s="193"/>
      <c r="K81" s="193"/>
      <c r="L81" s="54"/>
      <c r="M81" s="54"/>
      <c r="N81" s="54"/>
    </row>
    <row r="82" spans="1:14" s="47" customFormat="1" ht="22.5" customHeight="1" hidden="1">
      <c r="A82" s="41">
        <v>1143000</v>
      </c>
      <c r="B82" s="2" t="s">
        <v>362</v>
      </c>
      <c r="C82" s="57" t="s">
        <v>290</v>
      </c>
      <c r="D82" s="95"/>
      <c r="E82" s="43">
        <v>0</v>
      </c>
      <c r="F82" s="54"/>
      <c r="G82" s="54"/>
      <c r="H82" s="345"/>
      <c r="I82" s="54"/>
      <c r="J82" s="193"/>
      <c r="K82" s="193"/>
      <c r="L82" s="54"/>
      <c r="M82" s="54"/>
      <c r="N82" s="54"/>
    </row>
    <row r="83" spans="1:14" s="47" customFormat="1" ht="22.5" customHeight="1" hidden="1">
      <c r="A83" s="41">
        <v>1144000</v>
      </c>
      <c r="B83" s="2" t="s">
        <v>363</v>
      </c>
      <c r="C83" s="57" t="s">
        <v>291</v>
      </c>
      <c r="D83" s="95"/>
      <c r="E83" s="43">
        <v>0</v>
      </c>
      <c r="F83" s="54"/>
      <c r="G83" s="54"/>
      <c r="H83" s="346"/>
      <c r="I83" s="54"/>
      <c r="J83" s="193"/>
      <c r="K83" s="193"/>
      <c r="L83" s="54"/>
      <c r="M83" s="54"/>
      <c r="N83" s="54"/>
    </row>
    <row r="84" spans="1:14" s="47" customFormat="1" ht="12.75" customHeight="1" hidden="1">
      <c r="A84" s="64">
        <v>1150000</v>
      </c>
      <c r="B84" s="65" t="s">
        <v>364</v>
      </c>
      <c r="C84" s="42" t="s">
        <v>179</v>
      </c>
      <c r="D84" s="95">
        <v>5060</v>
      </c>
      <c r="E84" s="43">
        <v>0</v>
      </c>
      <c r="F84" s="54"/>
      <c r="G84" s="54"/>
      <c r="H84" s="348">
        <v>5060</v>
      </c>
      <c r="I84" s="54"/>
      <c r="J84" s="193"/>
      <c r="K84" s="193"/>
      <c r="L84" s="54"/>
      <c r="M84" s="54"/>
      <c r="N84" s="54"/>
    </row>
    <row r="85" spans="1:14" s="47" customFormat="1" ht="0.75" customHeight="1" hidden="1">
      <c r="A85" s="64">
        <v>1151000</v>
      </c>
      <c r="B85" s="66" t="s">
        <v>365</v>
      </c>
      <c r="C85" s="42" t="s">
        <v>179</v>
      </c>
      <c r="D85" s="95">
        <v>0</v>
      </c>
      <c r="E85" s="43">
        <v>0</v>
      </c>
      <c r="F85" s="54"/>
      <c r="G85" s="54"/>
      <c r="H85" s="349">
        <v>0</v>
      </c>
      <c r="I85" s="54"/>
      <c r="J85" s="193"/>
      <c r="K85" s="193"/>
      <c r="L85" s="54"/>
      <c r="M85" s="54"/>
      <c r="N85" s="54"/>
    </row>
    <row r="86" spans="1:14" s="47" customFormat="1" ht="27" customHeight="1" hidden="1">
      <c r="A86" s="64">
        <v>1151100</v>
      </c>
      <c r="B86" s="67" t="s">
        <v>366</v>
      </c>
      <c r="C86" s="68">
        <v>461100</v>
      </c>
      <c r="D86" s="95"/>
      <c r="E86" s="43"/>
      <c r="F86" s="54"/>
      <c r="G86" s="54"/>
      <c r="H86" s="349"/>
      <c r="I86" s="54"/>
      <c r="J86" s="193"/>
      <c r="K86" s="193"/>
      <c r="L86" s="54"/>
      <c r="M86" s="54"/>
      <c r="N86" s="54"/>
    </row>
    <row r="87" spans="1:14" s="69" customFormat="1" ht="28.5" customHeight="1" hidden="1">
      <c r="A87" s="64">
        <v>1151200</v>
      </c>
      <c r="B87" s="67" t="s">
        <v>367</v>
      </c>
      <c r="C87" s="68">
        <v>461200</v>
      </c>
      <c r="D87" s="95"/>
      <c r="E87" s="43"/>
      <c r="F87" s="43"/>
      <c r="G87" s="43"/>
      <c r="H87" s="350"/>
      <c r="I87" s="43"/>
      <c r="J87" s="191"/>
      <c r="K87" s="191"/>
      <c r="L87" s="43"/>
      <c r="M87" s="43"/>
      <c r="N87" s="43"/>
    </row>
    <row r="88" spans="1:14" s="69" customFormat="1" ht="24.75" customHeight="1" hidden="1">
      <c r="A88" s="64">
        <v>1152000</v>
      </c>
      <c r="B88" s="65" t="s">
        <v>368</v>
      </c>
      <c r="C88" s="42" t="s">
        <v>179</v>
      </c>
      <c r="D88" s="95">
        <v>0</v>
      </c>
      <c r="E88" s="43">
        <v>0</v>
      </c>
      <c r="F88" s="43"/>
      <c r="G88" s="43"/>
      <c r="H88" s="341">
        <v>0</v>
      </c>
      <c r="I88" s="43"/>
      <c r="J88" s="191"/>
      <c r="K88" s="191"/>
      <c r="L88" s="43"/>
      <c r="M88" s="43"/>
      <c r="N88" s="43"/>
    </row>
    <row r="89" spans="1:14" s="69" customFormat="1" ht="21" hidden="1">
      <c r="A89" s="64">
        <v>1152100</v>
      </c>
      <c r="B89" s="70" t="s">
        <v>369</v>
      </c>
      <c r="C89" s="68">
        <v>462100</v>
      </c>
      <c r="D89" s="95"/>
      <c r="E89" s="43"/>
      <c r="F89" s="43"/>
      <c r="G89" s="43"/>
      <c r="H89" s="351"/>
      <c r="I89" s="43"/>
      <c r="J89" s="191"/>
      <c r="K89" s="191"/>
      <c r="L89" s="43"/>
      <c r="M89" s="43"/>
      <c r="N89" s="43"/>
    </row>
    <row r="90" spans="1:14" s="69" customFormat="1" ht="2.25" customHeight="1" hidden="1">
      <c r="A90" s="64">
        <v>1152200</v>
      </c>
      <c r="B90" s="70" t="s">
        <v>370</v>
      </c>
      <c r="C90" s="68">
        <v>462200</v>
      </c>
      <c r="D90" s="95"/>
      <c r="E90" s="43"/>
      <c r="F90" s="43"/>
      <c r="G90" s="43"/>
      <c r="H90" s="352"/>
      <c r="I90" s="43"/>
      <c r="J90" s="191"/>
      <c r="K90" s="191"/>
      <c r="L90" s="43"/>
      <c r="M90" s="43"/>
      <c r="N90" s="43"/>
    </row>
    <row r="91" spans="1:14" s="69" customFormat="1" ht="21" hidden="1">
      <c r="A91" s="64">
        <v>1153000</v>
      </c>
      <c r="B91" s="65" t="s">
        <v>371</v>
      </c>
      <c r="C91" s="42" t="s">
        <v>179</v>
      </c>
      <c r="D91" s="95">
        <v>5060</v>
      </c>
      <c r="E91" s="43">
        <v>0</v>
      </c>
      <c r="F91" s="43"/>
      <c r="G91" s="43"/>
      <c r="H91" s="353">
        <v>5060</v>
      </c>
      <c r="I91" s="43"/>
      <c r="J91" s="191"/>
      <c r="K91" s="191"/>
      <c r="L91" s="43"/>
      <c r="M91" s="43"/>
      <c r="N91" s="43"/>
    </row>
    <row r="92" spans="1:14" s="69" customFormat="1" ht="21" hidden="1">
      <c r="A92" s="64">
        <v>1153100</v>
      </c>
      <c r="B92" s="70" t="s">
        <v>372</v>
      </c>
      <c r="C92" s="68">
        <v>463100</v>
      </c>
      <c r="D92" s="95"/>
      <c r="E92" s="43"/>
      <c r="F92" s="43"/>
      <c r="G92" s="43"/>
      <c r="H92" s="341"/>
      <c r="I92" s="43"/>
      <c r="J92" s="191"/>
      <c r="K92" s="191"/>
      <c r="L92" s="43"/>
      <c r="M92" s="43"/>
      <c r="N92" s="43"/>
    </row>
    <row r="93" spans="1:14" s="69" customFormat="1" ht="21" hidden="1">
      <c r="A93" s="64">
        <v>1153200</v>
      </c>
      <c r="B93" s="70" t="s">
        <v>373</v>
      </c>
      <c r="C93" s="68">
        <v>463200</v>
      </c>
      <c r="D93" s="95"/>
      <c r="E93" s="43"/>
      <c r="F93" s="43"/>
      <c r="G93" s="43"/>
      <c r="H93" s="341"/>
      <c r="I93" s="43"/>
      <c r="J93" s="191"/>
      <c r="K93" s="191"/>
      <c r="L93" s="43"/>
      <c r="M93" s="43"/>
      <c r="N93" s="43"/>
    </row>
    <row r="94" spans="1:14" s="69" customFormat="1" ht="42" hidden="1">
      <c r="A94" s="64">
        <v>1153300</v>
      </c>
      <c r="B94" s="70" t="s">
        <v>374</v>
      </c>
      <c r="C94" s="68">
        <v>463300</v>
      </c>
      <c r="D94" s="95"/>
      <c r="E94" s="43"/>
      <c r="F94" s="43"/>
      <c r="G94" s="43"/>
      <c r="H94" s="341"/>
      <c r="I94" s="43"/>
      <c r="J94" s="191"/>
      <c r="K94" s="191"/>
      <c r="L94" s="43"/>
      <c r="M94" s="43"/>
      <c r="N94" s="43"/>
    </row>
    <row r="95" spans="1:14" s="69" customFormat="1" ht="24.75" customHeight="1" hidden="1">
      <c r="A95" s="64">
        <v>1153400</v>
      </c>
      <c r="B95" s="70" t="s">
        <v>375</v>
      </c>
      <c r="C95" s="68">
        <v>463400</v>
      </c>
      <c r="D95" s="95"/>
      <c r="E95" s="43"/>
      <c r="F95" s="43"/>
      <c r="G95" s="43"/>
      <c r="H95" s="341"/>
      <c r="I95" s="43"/>
      <c r="J95" s="191"/>
      <c r="K95" s="191"/>
      <c r="L95" s="43"/>
      <c r="M95" s="43"/>
      <c r="N95" s="43"/>
    </row>
    <row r="96" spans="1:14" s="69" customFormat="1" ht="21" hidden="1">
      <c r="A96" s="64">
        <v>1153500</v>
      </c>
      <c r="B96" s="71" t="s">
        <v>376</v>
      </c>
      <c r="C96" s="68">
        <v>463500</v>
      </c>
      <c r="D96" s="95"/>
      <c r="E96" s="43"/>
      <c r="F96" s="43"/>
      <c r="G96" s="43"/>
      <c r="H96" s="341"/>
      <c r="I96" s="43"/>
      <c r="J96" s="191"/>
      <c r="K96" s="191"/>
      <c r="L96" s="43"/>
      <c r="M96" s="43"/>
      <c r="N96" s="43"/>
    </row>
    <row r="97" spans="1:14" s="69" customFormat="1" ht="33" customHeight="1" thickBot="1">
      <c r="A97" s="64">
        <v>1153700</v>
      </c>
      <c r="B97" s="71" t="s">
        <v>377</v>
      </c>
      <c r="C97" s="366">
        <v>463700</v>
      </c>
      <c r="D97" s="95">
        <v>5970</v>
      </c>
      <c r="E97" s="43">
        <v>0</v>
      </c>
      <c r="F97" s="43"/>
      <c r="G97" s="43"/>
      <c r="H97" s="341">
        <v>5970</v>
      </c>
      <c r="I97" s="43"/>
      <c r="J97" s="191">
        <v>5704.3</v>
      </c>
      <c r="K97" s="191">
        <f>J97</f>
        <v>5704.3</v>
      </c>
      <c r="L97" s="43"/>
      <c r="M97" s="43"/>
      <c r="N97" s="43"/>
    </row>
    <row r="98" spans="1:14" s="69" customFormat="1" ht="31.5" hidden="1">
      <c r="A98" s="64">
        <v>1153800</v>
      </c>
      <c r="B98" s="71" t="s">
        <v>378</v>
      </c>
      <c r="C98" s="68">
        <v>463800</v>
      </c>
      <c r="D98" s="95"/>
      <c r="E98" s="43"/>
      <c r="F98" s="43"/>
      <c r="G98" s="43"/>
      <c r="H98" s="341"/>
      <c r="I98" s="43"/>
      <c r="J98" s="191"/>
      <c r="K98" s="191"/>
      <c r="L98" s="43"/>
      <c r="M98" s="43"/>
      <c r="N98" s="43"/>
    </row>
    <row r="99" spans="1:14" s="69" customFormat="1" ht="15" hidden="1">
      <c r="A99" s="64">
        <v>1153900</v>
      </c>
      <c r="B99" s="71" t="s">
        <v>379</v>
      </c>
      <c r="C99" s="68">
        <v>463900</v>
      </c>
      <c r="D99" s="95"/>
      <c r="E99" s="43"/>
      <c r="F99" s="43"/>
      <c r="G99" s="43"/>
      <c r="H99" s="341"/>
      <c r="I99" s="43"/>
      <c r="J99" s="191"/>
      <c r="K99" s="191"/>
      <c r="L99" s="43"/>
      <c r="M99" s="43"/>
      <c r="N99" s="43"/>
    </row>
    <row r="100" spans="1:14" s="69" customFormat="1" ht="21" hidden="1">
      <c r="A100" s="64">
        <v>1154000</v>
      </c>
      <c r="B100" s="72" t="s">
        <v>380</v>
      </c>
      <c r="C100" s="42" t="s">
        <v>179</v>
      </c>
      <c r="D100" s="95">
        <v>0</v>
      </c>
      <c r="E100" s="43">
        <v>0</v>
      </c>
      <c r="F100" s="43"/>
      <c r="G100" s="43"/>
      <c r="H100" s="341">
        <v>0</v>
      </c>
      <c r="I100" s="43"/>
      <c r="J100" s="191"/>
      <c r="K100" s="191"/>
      <c r="L100" s="43"/>
      <c r="M100" s="43"/>
      <c r="N100" s="43"/>
    </row>
    <row r="101" spans="1:14" s="69" customFormat="1" ht="21" hidden="1">
      <c r="A101" s="64">
        <v>1154100</v>
      </c>
      <c r="B101" s="71" t="s">
        <v>381</v>
      </c>
      <c r="C101" s="68">
        <v>465100</v>
      </c>
      <c r="D101" s="99"/>
      <c r="E101" s="43"/>
      <c r="F101" s="43"/>
      <c r="G101" s="43"/>
      <c r="H101" s="354"/>
      <c r="I101" s="43"/>
      <c r="J101" s="191"/>
      <c r="K101" s="191"/>
      <c r="L101" s="43"/>
      <c r="M101" s="43"/>
      <c r="N101" s="43"/>
    </row>
    <row r="102" spans="1:14" s="69" customFormat="1" ht="21" hidden="1">
      <c r="A102" s="64">
        <v>1154200</v>
      </c>
      <c r="B102" s="71" t="s">
        <v>382</v>
      </c>
      <c r="C102" s="68">
        <v>465200</v>
      </c>
      <c r="D102" s="99"/>
      <c r="E102" s="43"/>
      <c r="F102" s="43"/>
      <c r="G102" s="43"/>
      <c r="H102" s="354"/>
      <c r="I102" s="43"/>
      <c r="J102" s="191"/>
      <c r="K102" s="191"/>
      <c r="L102" s="43"/>
      <c r="M102" s="43"/>
      <c r="N102" s="43"/>
    </row>
    <row r="103" spans="1:14" s="69" customFormat="1" ht="21" hidden="1">
      <c r="A103" s="64">
        <v>1154300</v>
      </c>
      <c r="B103" s="71" t="s">
        <v>383</v>
      </c>
      <c r="C103" s="68">
        <v>465300</v>
      </c>
      <c r="D103" s="99"/>
      <c r="E103" s="43"/>
      <c r="F103" s="43"/>
      <c r="G103" s="43"/>
      <c r="H103" s="354"/>
      <c r="I103" s="43"/>
      <c r="J103" s="191"/>
      <c r="K103" s="191"/>
      <c r="L103" s="43"/>
      <c r="M103" s="43"/>
      <c r="N103" s="43"/>
    </row>
    <row r="104" spans="1:14" s="69" customFormat="1" ht="31.5" hidden="1">
      <c r="A104" s="64">
        <v>1154500</v>
      </c>
      <c r="B104" s="71" t="s">
        <v>384</v>
      </c>
      <c r="C104" s="68">
        <v>465500</v>
      </c>
      <c r="D104" s="99"/>
      <c r="E104" s="43"/>
      <c r="F104" s="43"/>
      <c r="G104" s="43"/>
      <c r="H104" s="354"/>
      <c r="I104" s="43"/>
      <c r="J104" s="191"/>
      <c r="K104" s="191"/>
      <c r="L104" s="43"/>
      <c r="M104" s="43"/>
      <c r="N104" s="43"/>
    </row>
    <row r="105" spans="1:14" s="69" customFormat="1" ht="31.5" hidden="1">
      <c r="A105" s="64">
        <v>1154600</v>
      </c>
      <c r="B105" s="71" t="s">
        <v>385</v>
      </c>
      <c r="C105" s="68">
        <v>465600</v>
      </c>
      <c r="D105" s="96"/>
      <c r="E105" s="43"/>
      <c r="F105" s="43"/>
      <c r="G105" s="43"/>
      <c r="H105" s="351"/>
      <c r="I105" s="43"/>
      <c r="J105" s="191"/>
      <c r="K105" s="191"/>
      <c r="L105" s="43"/>
      <c r="M105" s="43"/>
      <c r="N105" s="43"/>
    </row>
    <row r="106" spans="1:14" s="69" customFormat="1" ht="15.75" hidden="1" thickBot="1">
      <c r="A106" s="64">
        <v>1154700</v>
      </c>
      <c r="B106" s="71" t="s">
        <v>386</v>
      </c>
      <c r="C106" s="57" t="s">
        <v>292</v>
      </c>
      <c r="D106" s="97"/>
      <c r="E106" s="43"/>
      <c r="F106" s="43"/>
      <c r="G106" s="43"/>
      <c r="H106" s="352"/>
      <c r="I106" s="43"/>
      <c r="J106" s="191"/>
      <c r="K106" s="191"/>
      <c r="L106" s="43"/>
      <c r="M106" s="43"/>
      <c r="N106" s="43"/>
    </row>
    <row r="107" spans="1:14" s="69" customFormat="1" ht="21" hidden="1">
      <c r="A107" s="73">
        <v>1160000</v>
      </c>
      <c r="B107" s="3" t="s">
        <v>387</v>
      </c>
      <c r="C107" s="42" t="s">
        <v>179</v>
      </c>
      <c r="D107" s="100">
        <v>0</v>
      </c>
      <c r="E107" s="43">
        <v>0</v>
      </c>
      <c r="F107" s="43"/>
      <c r="G107" s="43"/>
      <c r="H107" s="355">
        <v>0</v>
      </c>
      <c r="I107" s="43"/>
      <c r="J107" s="191"/>
      <c r="K107" s="191"/>
      <c r="L107" s="43"/>
      <c r="M107" s="43"/>
      <c r="N107" s="43"/>
    </row>
    <row r="108" spans="1:14" s="69" customFormat="1" ht="21" hidden="1">
      <c r="A108" s="41">
        <v>1161000</v>
      </c>
      <c r="B108" s="3" t="s">
        <v>388</v>
      </c>
      <c r="C108" s="42" t="s">
        <v>179</v>
      </c>
      <c r="D108" s="96">
        <v>0</v>
      </c>
      <c r="E108" s="43">
        <v>0</v>
      </c>
      <c r="F108" s="43"/>
      <c r="G108" s="43"/>
      <c r="H108" s="351">
        <v>0</v>
      </c>
      <c r="I108" s="43"/>
      <c r="J108" s="191"/>
      <c r="K108" s="191"/>
      <c r="L108" s="43"/>
      <c r="M108" s="43"/>
      <c r="N108" s="43"/>
    </row>
    <row r="109" spans="1:14" s="69" customFormat="1" ht="31.5" hidden="1">
      <c r="A109" s="41">
        <v>1161100</v>
      </c>
      <c r="B109" s="1" t="s">
        <v>419</v>
      </c>
      <c r="C109" s="61">
        <v>471100</v>
      </c>
      <c r="D109" s="96"/>
      <c r="E109" s="43"/>
      <c r="F109" s="43"/>
      <c r="G109" s="43"/>
      <c r="H109" s="351"/>
      <c r="I109" s="43"/>
      <c r="J109" s="191"/>
      <c r="K109" s="191"/>
      <c r="L109" s="43"/>
      <c r="M109" s="43"/>
      <c r="N109" s="43"/>
    </row>
    <row r="110" spans="1:14" s="69" customFormat="1" ht="31.5" hidden="1">
      <c r="A110" s="41">
        <v>1161200</v>
      </c>
      <c r="B110" s="2" t="s">
        <v>420</v>
      </c>
      <c r="C110" s="61">
        <v>471200</v>
      </c>
      <c r="D110" s="96"/>
      <c r="E110" s="43"/>
      <c r="F110" s="43"/>
      <c r="G110" s="43"/>
      <c r="H110" s="351"/>
      <c r="I110" s="43"/>
      <c r="J110" s="191"/>
      <c r="K110" s="191"/>
      <c r="L110" s="43"/>
      <c r="M110" s="43"/>
      <c r="N110" s="43"/>
    </row>
    <row r="111" spans="1:14" s="69" customFormat="1" ht="31.5" hidden="1">
      <c r="A111" s="41">
        <v>1162000</v>
      </c>
      <c r="B111" s="3" t="s">
        <v>389</v>
      </c>
      <c r="C111" s="42" t="s">
        <v>179</v>
      </c>
      <c r="D111" s="96">
        <v>0</v>
      </c>
      <c r="E111" s="43">
        <v>0</v>
      </c>
      <c r="F111" s="43"/>
      <c r="G111" s="43"/>
      <c r="H111" s="351">
        <v>0</v>
      </c>
      <c r="I111" s="43"/>
      <c r="J111" s="191"/>
      <c r="K111" s="191"/>
      <c r="L111" s="43"/>
      <c r="M111" s="43"/>
      <c r="N111" s="43"/>
    </row>
    <row r="112" spans="1:14" s="69" customFormat="1" ht="21" hidden="1">
      <c r="A112" s="41">
        <v>1162100</v>
      </c>
      <c r="B112" s="2" t="s">
        <v>421</v>
      </c>
      <c r="C112" s="57" t="s">
        <v>293</v>
      </c>
      <c r="D112" s="96"/>
      <c r="E112" s="43"/>
      <c r="F112" s="43"/>
      <c r="G112" s="43"/>
      <c r="H112" s="351"/>
      <c r="I112" s="43"/>
      <c r="J112" s="191"/>
      <c r="K112" s="191"/>
      <c r="L112" s="43"/>
      <c r="M112" s="43"/>
      <c r="N112" s="43"/>
    </row>
    <row r="113" spans="1:14" s="69" customFormat="1" ht="15" hidden="1">
      <c r="A113" s="41">
        <v>1162200</v>
      </c>
      <c r="B113" s="2" t="s">
        <v>422</v>
      </c>
      <c r="C113" s="57" t="s">
        <v>294</v>
      </c>
      <c r="D113" s="96"/>
      <c r="E113" s="43"/>
      <c r="F113" s="43"/>
      <c r="G113" s="43"/>
      <c r="H113" s="351"/>
      <c r="I113" s="43"/>
      <c r="J113" s="191"/>
      <c r="K113" s="191"/>
      <c r="L113" s="43"/>
      <c r="M113" s="43"/>
      <c r="N113" s="43"/>
    </row>
    <row r="114" spans="1:14" s="69" customFormat="1" ht="21" hidden="1">
      <c r="A114" s="41">
        <v>1162300</v>
      </c>
      <c r="B114" s="2" t="s">
        <v>423</v>
      </c>
      <c r="C114" s="57" t="s">
        <v>296</v>
      </c>
      <c r="D114" s="96"/>
      <c r="E114" s="43"/>
      <c r="F114" s="43"/>
      <c r="G114" s="43"/>
      <c r="H114" s="351"/>
      <c r="I114" s="43"/>
      <c r="J114" s="191"/>
      <c r="K114" s="191"/>
      <c r="L114" s="43"/>
      <c r="M114" s="43"/>
      <c r="N114" s="43"/>
    </row>
    <row r="115" spans="1:14" s="69" customFormat="1" ht="15" hidden="1">
      <c r="A115" s="41">
        <v>1162400</v>
      </c>
      <c r="B115" s="2" t="s">
        <v>424</v>
      </c>
      <c r="C115" s="57" t="s">
        <v>297</v>
      </c>
      <c r="D115" s="96"/>
      <c r="E115" s="43"/>
      <c r="F115" s="43"/>
      <c r="G115" s="43"/>
      <c r="H115" s="351"/>
      <c r="I115" s="43"/>
      <c r="J115" s="191"/>
      <c r="K115" s="191"/>
      <c r="L115" s="43"/>
      <c r="M115" s="43"/>
      <c r="N115" s="43"/>
    </row>
    <row r="116" spans="1:14" s="69" customFormat="1" ht="4.5" customHeight="1" hidden="1" thickBot="1">
      <c r="A116" s="41">
        <v>1162500</v>
      </c>
      <c r="B116" s="2" t="s">
        <v>425</v>
      </c>
      <c r="C116" s="57" t="s">
        <v>298</v>
      </c>
      <c r="D116" s="96"/>
      <c r="E116" s="43"/>
      <c r="F116" s="43"/>
      <c r="G116" s="43"/>
      <c r="H116" s="351"/>
      <c r="I116" s="43"/>
      <c r="J116" s="191"/>
      <c r="K116" s="191"/>
      <c r="L116" s="43"/>
      <c r="M116" s="43"/>
      <c r="N116" s="43"/>
    </row>
    <row r="117" spans="1:14" s="69" customFormat="1" ht="21.75" hidden="1" thickBot="1">
      <c r="A117" s="41">
        <v>1162600</v>
      </c>
      <c r="B117" s="2" t="s">
        <v>426</v>
      </c>
      <c r="C117" s="57" t="s">
        <v>299</v>
      </c>
      <c r="D117" s="96"/>
      <c r="E117" s="43"/>
      <c r="F117" s="43"/>
      <c r="G117" s="43"/>
      <c r="H117" s="351"/>
      <c r="I117" s="43"/>
      <c r="J117" s="191"/>
      <c r="K117" s="191"/>
      <c r="L117" s="43"/>
      <c r="M117" s="43"/>
      <c r="N117" s="43"/>
    </row>
    <row r="118" spans="1:14" s="69" customFormat="1" ht="21.75" hidden="1" thickBot="1">
      <c r="A118" s="41">
        <v>1162700</v>
      </c>
      <c r="B118" s="1" t="s">
        <v>427</v>
      </c>
      <c r="C118" s="57" t="s">
        <v>300</v>
      </c>
      <c r="D118" s="96"/>
      <c r="E118" s="43"/>
      <c r="F118" s="43"/>
      <c r="G118" s="43"/>
      <c r="H118" s="351"/>
      <c r="I118" s="43"/>
      <c r="J118" s="191"/>
      <c r="K118" s="191"/>
      <c r="L118" s="43"/>
      <c r="M118" s="43"/>
      <c r="N118" s="43"/>
    </row>
    <row r="119" spans="1:14" s="69" customFormat="1" ht="15.75" hidden="1" thickBot="1">
      <c r="A119" s="41">
        <v>1162800</v>
      </c>
      <c r="B119" s="2" t="s">
        <v>428</v>
      </c>
      <c r="C119" s="57" t="s">
        <v>301</v>
      </c>
      <c r="D119" s="101"/>
      <c r="E119" s="74"/>
      <c r="F119" s="74"/>
      <c r="G119" s="74"/>
      <c r="H119" s="356"/>
      <c r="I119" s="74"/>
      <c r="J119" s="195"/>
      <c r="K119" s="195"/>
      <c r="L119" s="74"/>
      <c r="M119" s="74"/>
      <c r="N119" s="74"/>
    </row>
    <row r="120" spans="1:14" s="69" customFormat="1" ht="15.75" hidden="1" thickBot="1">
      <c r="A120" s="75">
        <v>1162900</v>
      </c>
      <c r="B120" s="2" t="s">
        <v>429</v>
      </c>
      <c r="C120" s="57" t="s">
        <v>302</v>
      </c>
      <c r="D120" s="101"/>
      <c r="E120" s="74"/>
      <c r="F120" s="74"/>
      <c r="G120" s="74"/>
      <c r="H120" s="356"/>
      <c r="I120" s="74"/>
      <c r="J120" s="195"/>
      <c r="K120" s="195"/>
      <c r="L120" s="74"/>
      <c r="M120" s="74"/>
      <c r="N120" s="74"/>
    </row>
    <row r="121" spans="1:14" s="69" customFormat="1" ht="15.75" hidden="1" thickBot="1">
      <c r="A121" s="75">
        <v>1163000</v>
      </c>
      <c r="B121" s="3" t="s">
        <v>390</v>
      </c>
      <c r="C121" s="42" t="s">
        <v>179</v>
      </c>
      <c r="D121" s="101">
        <v>0</v>
      </c>
      <c r="E121" s="74">
        <v>0</v>
      </c>
      <c r="F121" s="74"/>
      <c r="G121" s="74"/>
      <c r="H121" s="356">
        <v>0</v>
      </c>
      <c r="I121" s="74"/>
      <c r="J121" s="195"/>
      <c r="K121" s="195"/>
      <c r="L121" s="74"/>
      <c r="M121" s="74"/>
      <c r="N121" s="74"/>
    </row>
    <row r="122" spans="1:14" s="69" customFormat="1" ht="15.75" hidden="1" thickBot="1">
      <c r="A122" s="75">
        <v>1163100</v>
      </c>
      <c r="B122" s="2" t="s">
        <v>391</v>
      </c>
      <c r="C122" s="57" t="s">
        <v>304</v>
      </c>
      <c r="D122" s="102"/>
      <c r="E122" s="74"/>
      <c r="F122" s="74"/>
      <c r="G122" s="74"/>
      <c r="H122" s="357"/>
      <c r="I122" s="74"/>
      <c r="J122" s="195"/>
      <c r="K122" s="195"/>
      <c r="L122" s="74"/>
      <c r="M122" s="74"/>
      <c r="N122" s="74"/>
    </row>
    <row r="123" spans="1:14" s="69" customFormat="1" ht="10.5" customHeight="1" hidden="1" thickBot="1">
      <c r="A123" s="75">
        <v>1170000</v>
      </c>
      <c r="B123" s="150" t="s">
        <v>392</v>
      </c>
      <c r="C123" s="42" t="s">
        <v>179</v>
      </c>
      <c r="D123" s="103">
        <v>0</v>
      </c>
      <c r="E123" s="74">
        <v>0</v>
      </c>
      <c r="F123" s="74"/>
      <c r="G123" s="74"/>
      <c r="H123" s="358">
        <v>0</v>
      </c>
      <c r="I123" s="74"/>
      <c r="J123" s="195"/>
      <c r="K123" s="195"/>
      <c r="L123" s="74"/>
      <c r="M123" s="74"/>
      <c r="N123" s="74"/>
    </row>
    <row r="124" spans="1:14" s="69" customFormat="1" ht="26.25" customHeight="1" hidden="1" thickBot="1">
      <c r="A124" s="75">
        <v>1171000</v>
      </c>
      <c r="B124" s="150" t="s">
        <v>393</v>
      </c>
      <c r="C124" s="42" t="s">
        <v>179</v>
      </c>
      <c r="D124" s="104">
        <v>0</v>
      </c>
      <c r="E124" s="74">
        <v>0</v>
      </c>
      <c r="F124" s="74"/>
      <c r="G124" s="74"/>
      <c r="H124" s="359">
        <v>0</v>
      </c>
      <c r="I124" s="74"/>
      <c r="J124" s="195"/>
      <c r="K124" s="195"/>
      <c r="L124" s="74"/>
      <c r="M124" s="74"/>
      <c r="N124" s="74"/>
    </row>
    <row r="125" spans="1:14" s="69" customFormat="1" ht="38.25" customHeight="1" hidden="1">
      <c r="A125" s="75">
        <v>1171100</v>
      </c>
      <c r="B125" s="1" t="s">
        <v>430</v>
      </c>
      <c r="C125" s="57" t="s">
        <v>56</v>
      </c>
      <c r="D125" s="101"/>
      <c r="E125" s="74"/>
      <c r="F125" s="74"/>
      <c r="G125" s="74"/>
      <c r="H125" s="356"/>
      <c r="I125" s="74"/>
      <c r="J125" s="195"/>
      <c r="K125" s="195"/>
      <c r="L125" s="74"/>
      <c r="M125" s="74"/>
      <c r="N125" s="74"/>
    </row>
    <row r="126" spans="1:14" s="69" customFormat="1" ht="27" customHeight="1" hidden="1">
      <c r="A126" s="75">
        <v>1171200</v>
      </c>
      <c r="B126" s="2" t="s">
        <v>431</v>
      </c>
      <c r="C126" s="57" t="s">
        <v>57</v>
      </c>
      <c r="D126" s="101"/>
      <c r="E126" s="74"/>
      <c r="F126" s="74"/>
      <c r="G126" s="74"/>
      <c r="H126" s="356"/>
      <c r="I126" s="74"/>
      <c r="J126" s="195"/>
      <c r="K126" s="195"/>
      <c r="L126" s="74"/>
      <c r="M126" s="74"/>
      <c r="N126" s="74"/>
    </row>
    <row r="127" spans="1:14" s="69" customFormat="1" ht="42" customHeight="1" hidden="1">
      <c r="A127" s="41">
        <v>1172000</v>
      </c>
      <c r="B127" s="3" t="s">
        <v>394</v>
      </c>
      <c r="C127" s="42" t="s">
        <v>179</v>
      </c>
      <c r="D127" s="103">
        <v>0</v>
      </c>
      <c r="E127" s="74">
        <v>0</v>
      </c>
      <c r="F127" s="74"/>
      <c r="G127" s="74"/>
      <c r="H127" s="358">
        <v>0</v>
      </c>
      <c r="I127" s="74"/>
      <c r="J127" s="195"/>
      <c r="K127" s="195"/>
      <c r="L127" s="74"/>
      <c r="M127" s="74"/>
      <c r="N127" s="74"/>
    </row>
    <row r="128" spans="1:14" s="69" customFormat="1" ht="0.75" customHeight="1" hidden="1">
      <c r="A128" s="41">
        <v>1172100</v>
      </c>
      <c r="B128" s="2" t="s">
        <v>395</v>
      </c>
      <c r="C128" s="57" t="s">
        <v>58</v>
      </c>
      <c r="D128" s="101"/>
      <c r="E128" s="74">
        <v>0</v>
      </c>
      <c r="F128" s="74"/>
      <c r="G128" s="74"/>
      <c r="H128" s="356"/>
      <c r="I128" s="74"/>
      <c r="J128" s="195"/>
      <c r="K128" s="195"/>
      <c r="L128" s="74"/>
      <c r="M128" s="74"/>
      <c r="N128" s="74"/>
    </row>
    <row r="129" spans="1:14" s="69" customFormat="1" ht="11.25" customHeight="1" hidden="1">
      <c r="A129" s="41">
        <v>1172200</v>
      </c>
      <c r="B129" s="2" t="s">
        <v>396</v>
      </c>
      <c r="C129" s="76">
        <v>482200</v>
      </c>
      <c r="D129" s="101"/>
      <c r="E129" s="74">
        <v>0</v>
      </c>
      <c r="F129" s="74"/>
      <c r="G129" s="74"/>
      <c r="H129" s="356"/>
      <c r="I129" s="74"/>
      <c r="J129" s="195"/>
      <c r="K129" s="195"/>
      <c r="L129" s="74"/>
      <c r="M129" s="74"/>
      <c r="N129" s="74"/>
    </row>
    <row r="130" spans="1:14" s="69" customFormat="1" ht="10.5" customHeight="1" hidden="1" thickBot="1">
      <c r="A130" s="41">
        <v>1172300</v>
      </c>
      <c r="B130" s="2" t="s">
        <v>432</v>
      </c>
      <c r="C130" s="57" t="s">
        <v>59</v>
      </c>
      <c r="D130" s="101"/>
      <c r="E130" s="74">
        <v>0</v>
      </c>
      <c r="F130" s="74"/>
      <c r="G130" s="74"/>
      <c r="H130" s="356"/>
      <c r="I130" s="74"/>
      <c r="J130" s="195"/>
      <c r="K130" s="195"/>
      <c r="L130" s="74"/>
      <c r="M130" s="74"/>
      <c r="N130" s="74"/>
    </row>
    <row r="131" spans="1:14" s="69" customFormat="1" ht="0.75" customHeight="1" hidden="1" thickBot="1">
      <c r="A131" s="41">
        <v>1172400</v>
      </c>
      <c r="B131" s="2" t="s">
        <v>433</v>
      </c>
      <c r="C131" s="57" t="s">
        <v>60</v>
      </c>
      <c r="D131" s="104"/>
      <c r="E131" s="74">
        <v>0</v>
      </c>
      <c r="F131" s="74"/>
      <c r="G131" s="74"/>
      <c r="H131" s="359"/>
      <c r="I131" s="74"/>
      <c r="J131" s="195"/>
      <c r="K131" s="195"/>
      <c r="L131" s="74"/>
      <c r="M131" s="74"/>
      <c r="N131" s="74"/>
    </row>
    <row r="132" spans="1:14" s="69" customFormat="1" ht="0.75" customHeight="1" hidden="1" thickBot="1">
      <c r="A132" s="41">
        <v>1173000</v>
      </c>
      <c r="B132" s="3" t="s">
        <v>397</v>
      </c>
      <c r="C132" s="42" t="s">
        <v>179</v>
      </c>
      <c r="D132" s="104">
        <v>0</v>
      </c>
      <c r="E132" s="74">
        <v>0</v>
      </c>
      <c r="F132" s="74"/>
      <c r="G132" s="74"/>
      <c r="H132" s="359">
        <v>0</v>
      </c>
      <c r="I132" s="74"/>
      <c r="J132" s="195"/>
      <c r="K132" s="195"/>
      <c r="L132" s="74"/>
      <c r="M132" s="74"/>
      <c r="N132" s="74"/>
    </row>
    <row r="133" spans="1:14" s="69" customFormat="1" ht="22.5" customHeight="1" hidden="1">
      <c r="A133" s="75">
        <v>1173100</v>
      </c>
      <c r="B133" s="2" t="s">
        <v>398</v>
      </c>
      <c r="C133" s="57" t="s">
        <v>74</v>
      </c>
      <c r="D133" s="104"/>
      <c r="E133" s="74">
        <v>0</v>
      </c>
      <c r="F133" s="74"/>
      <c r="G133" s="74"/>
      <c r="H133" s="359"/>
      <c r="I133" s="74"/>
      <c r="J133" s="195"/>
      <c r="K133" s="195"/>
      <c r="L133" s="74"/>
      <c r="M133" s="74"/>
      <c r="N133" s="74"/>
    </row>
    <row r="134" spans="1:14" s="69" customFormat="1" ht="40.5" customHeight="1" hidden="1">
      <c r="A134" s="75">
        <v>1174000</v>
      </c>
      <c r="B134" s="3" t="s">
        <v>399</v>
      </c>
      <c r="C134" s="42" t="s">
        <v>179</v>
      </c>
      <c r="D134" s="104">
        <v>0</v>
      </c>
      <c r="E134" s="74">
        <v>0</v>
      </c>
      <c r="F134" s="74"/>
      <c r="G134" s="74"/>
      <c r="H134" s="359">
        <v>0</v>
      </c>
      <c r="I134" s="74"/>
      <c r="J134" s="195"/>
      <c r="K134" s="195"/>
      <c r="L134" s="74"/>
      <c r="M134" s="74"/>
      <c r="N134" s="74"/>
    </row>
    <row r="135" spans="1:14" s="69" customFormat="1" ht="27.75" customHeight="1" hidden="1">
      <c r="A135" s="75">
        <v>1174100</v>
      </c>
      <c r="B135" s="2" t="s">
        <v>400</v>
      </c>
      <c r="C135" s="57" t="s">
        <v>75</v>
      </c>
      <c r="D135" s="104"/>
      <c r="E135" s="74"/>
      <c r="F135" s="74"/>
      <c r="G135" s="74"/>
      <c r="H135" s="359"/>
      <c r="I135" s="74"/>
      <c r="J135" s="195"/>
      <c r="K135" s="195"/>
      <c r="L135" s="74"/>
      <c r="M135" s="74"/>
      <c r="N135" s="74"/>
    </row>
    <row r="136" spans="1:14" s="69" customFormat="1" ht="27.75" customHeight="1" hidden="1">
      <c r="A136" s="75">
        <v>1174200</v>
      </c>
      <c r="B136" s="2" t="s">
        <v>434</v>
      </c>
      <c r="C136" s="57" t="s">
        <v>76</v>
      </c>
      <c r="D136" s="104"/>
      <c r="E136" s="74"/>
      <c r="F136" s="74"/>
      <c r="G136" s="74"/>
      <c r="H136" s="359"/>
      <c r="I136" s="74"/>
      <c r="J136" s="195"/>
      <c r="K136" s="195"/>
      <c r="L136" s="74"/>
      <c r="M136" s="74"/>
      <c r="N136" s="74"/>
    </row>
    <row r="137" spans="1:14" s="69" customFormat="1" ht="43.5" customHeight="1" hidden="1">
      <c r="A137" s="75">
        <v>1175000</v>
      </c>
      <c r="B137" s="3" t="s">
        <v>401</v>
      </c>
      <c r="C137" s="42" t="s">
        <v>179</v>
      </c>
      <c r="D137" s="104">
        <v>0</v>
      </c>
      <c r="E137" s="74">
        <v>0</v>
      </c>
      <c r="F137" s="74"/>
      <c r="G137" s="74"/>
      <c r="H137" s="359">
        <v>0</v>
      </c>
      <c r="I137" s="74"/>
      <c r="J137" s="195"/>
      <c r="K137" s="195"/>
      <c r="L137" s="74"/>
      <c r="M137" s="74"/>
      <c r="N137" s="74"/>
    </row>
    <row r="138" spans="1:14" s="69" customFormat="1" ht="39" customHeight="1" hidden="1">
      <c r="A138" s="75">
        <v>1175100</v>
      </c>
      <c r="B138" s="2" t="s">
        <v>435</v>
      </c>
      <c r="C138" s="57" t="s">
        <v>77</v>
      </c>
      <c r="D138" s="104"/>
      <c r="E138" s="74"/>
      <c r="F138" s="74"/>
      <c r="G138" s="74"/>
      <c r="H138" s="359"/>
      <c r="I138" s="74"/>
      <c r="J138" s="195"/>
      <c r="K138" s="195"/>
      <c r="L138" s="74"/>
      <c r="M138" s="74"/>
      <c r="N138" s="74"/>
    </row>
    <row r="139" spans="1:14" s="69" customFormat="1" ht="13.5" customHeight="1" hidden="1" thickBot="1">
      <c r="A139" s="75">
        <v>1176000</v>
      </c>
      <c r="B139" s="3" t="s">
        <v>402</v>
      </c>
      <c r="C139" s="42" t="s">
        <v>179</v>
      </c>
      <c r="D139" s="104">
        <v>0</v>
      </c>
      <c r="E139" s="74">
        <v>0</v>
      </c>
      <c r="F139" s="74"/>
      <c r="G139" s="74"/>
      <c r="H139" s="359">
        <v>0</v>
      </c>
      <c r="I139" s="74"/>
      <c r="J139" s="195"/>
      <c r="K139" s="195"/>
      <c r="L139" s="74"/>
      <c r="M139" s="74"/>
      <c r="N139" s="74"/>
    </row>
    <row r="140" spans="1:14" s="69" customFormat="1" ht="15" customHeight="1" hidden="1" thickBot="1">
      <c r="A140" s="75">
        <v>1176100</v>
      </c>
      <c r="B140" s="2" t="s">
        <v>436</v>
      </c>
      <c r="C140" s="57" t="s">
        <v>78</v>
      </c>
      <c r="D140" s="104"/>
      <c r="E140" s="74">
        <v>0</v>
      </c>
      <c r="F140" s="74"/>
      <c r="G140" s="74"/>
      <c r="H140" s="359"/>
      <c r="I140" s="74"/>
      <c r="J140" s="195"/>
      <c r="K140" s="195"/>
      <c r="L140" s="74"/>
      <c r="M140" s="74"/>
      <c r="N140" s="74"/>
    </row>
    <row r="141" spans="1:14" s="69" customFormat="1" ht="12" customHeight="1" hidden="1">
      <c r="A141" s="75">
        <v>1177000</v>
      </c>
      <c r="B141" s="3" t="s">
        <v>403</v>
      </c>
      <c r="C141" s="42" t="s">
        <v>179</v>
      </c>
      <c r="D141" s="104">
        <v>0</v>
      </c>
      <c r="E141" s="74">
        <v>0</v>
      </c>
      <c r="F141" s="74"/>
      <c r="G141" s="74"/>
      <c r="H141" s="359">
        <v>0</v>
      </c>
      <c r="I141" s="74"/>
      <c r="J141" s="195"/>
      <c r="K141" s="195"/>
      <c r="L141" s="74"/>
      <c r="M141" s="74"/>
      <c r="N141" s="74"/>
    </row>
    <row r="142" spans="1:14" s="69" customFormat="1" ht="12" customHeight="1" hidden="1">
      <c r="A142" s="75">
        <v>1177100</v>
      </c>
      <c r="B142" s="2" t="s">
        <v>437</v>
      </c>
      <c r="C142" s="57" t="s">
        <v>79</v>
      </c>
      <c r="D142" s="102"/>
      <c r="E142" s="74">
        <v>0</v>
      </c>
      <c r="F142" s="74"/>
      <c r="G142" s="74"/>
      <c r="H142" s="357"/>
      <c r="I142" s="74"/>
      <c r="J142" s="195"/>
      <c r="K142" s="195"/>
      <c r="L142" s="74"/>
      <c r="M142" s="74"/>
      <c r="N142" s="74"/>
    </row>
    <row r="143" spans="1:14" s="69" customFormat="1" ht="21.75" thickBot="1">
      <c r="A143" s="77" t="s">
        <v>80</v>
      </c>
      <c r="B143" s="2" t="s">
        <v>404</v>
      </c>
      <c r="C143" s="42" t="s">
        <v>179</v>
      </c>
      <c r="D143" s="105">
        <v>18375</v>
      </c>
      <c r="E143" s="74">
        <v>-18375</v>
      </c>
      <c r="F143" s="74"/>
      <c r="G143" s="74"/>
      <c r="H143" s="360">
        <v>0</v>
      </c>
      <c r="I143" s="74"/>
      <c r="J143" s="195"/>
      <c r="K143" s="195"/>
      <c r="L143" s="74"/>
      <c r="M143" s="74"/>
      <c r="N143" s="74"/>
    </row>
    <row r="144" spans="1:14" s="69" customFormat="1" ht="15">
      <c r="A144" s="75" t="s">
        <v>81</v>
      </c>
      <c r="B144" s="2" t="s">
        <v>405</v>
      </c>
      <c r="C144" s="42" t="s">
        <v>179</v>
      </c>
      <c r="D144" s="103">
        <v>18375</v>
      </c>
      <c r="E144" s="74">
        <v>-18375</v>
      </c>
      <c r="F144" s="74"/>
      <c r="G144" s="74"/>
      <c r="H144" s="358">
        <v>0</v>
      </c>
      <c r="I144" s="74"/>
      <c r="J144" s="195"/>
      <c r="K144" s="195"/>
      <c r="L144" s="74"/>
      <c r="M144" s="74"/>
      <c r="N144" s="74"/>
    </row>
    <row r="145" spans="1:14" s="69" customFormat="1" ht="15" hidden="1">
      <c r="A145" s="75" t="s">
        <v>82</v>
      </c>
      <c r="B145" s="2" t="s">
        <v>438</v>
      </c>
      <c r="C145" s="78" t="s">
        <v>83</v>
      </c>
      <c r="D145" s="104"/>
      <c r="E145" s="74">
        <v>0</v>
      </c>
      <c r="F145" s="74"/>
      <c r="G145" s="74"/>
      <c r="H145" s="359"/>
      <c r="I145" s="74"/>
      <c r="J145" s="195"/>
      <c r="K145" s="195"/>
      <c r="L145" s="74"/>
      <c r="M145" s="74"/>
      <c r="N145" s="74"/>
    </row>
    <row r="146" spans="1:14" s="69" customFormat="1" ht="15" hidden="1">
      <c r="A146" s="75" t="s">
        <v>84</v>
      </c>
      <c r="B146" s="2" t="s">
        <v>439</v>
      </c>
      <c r="C146" s="78" t="s">
        <v>85</v>
      </c>
      <c r="D146" s="104"/>
      <c r="E146" s="74">
        <v>0</v>
      </c>
      <c r="F146" s="74"/>
      <c r="G146" s="74"/>
      <c r="H146" s="359"/>
      <c r="I146" s="74"/>
      <c r="J146" s="195"/>
      <c r="K146" s="195"/>
      <c r="L146" s="74"/>
      <c r="M146" s="74"/>
      <c r="N146" s="74"/>
    </row>
    <row r="147" spans="1:14" s="69" customFormat="1" ht="21">
      <c r="A147" s="75" t="s">
        <v>86</v>
      </c>
      <c r="B147" s="2" t="s">
        <v>440</v>
      </c>
      <c r="C147" s="365" t="s">
        <v>87</v>
      </c>
      <c r="D147" s="104">
        <v>15375</v>
      </c>
      <c r="E147" s="74">
        <v>-15375</v>
      </c>
      <c r="F147" s="74"/>
      <c r="G147" s="74"/>
      <c r="H147" s="361"/>
      <c r="I147" s="74"/>
      <c r="J147" s="195"/>
      <c r="K147" s="195"/>
      <c r="L147" s="74"/>
      <c r="M147" s="74"/>
      <c r="N147" s="74"/>
    </row>
    <row r="148" spans="1:14" s="69" customFormat="1" ht="15" hidden="1">
      <c r="A148" s="77" t="s">
        <v>88</v>
      </c>
      <c r="B148" s="2" t="s">
        <v>441</v>
      </c>
      <c r="C148" s="78" t="s">
        <v>89</v>
      </c>
      <c r="D148" s="104"/>
      <c r="E148" s="74">
        <v>0</v>
      </c>
      <c r="F148" s="74"/>
      <c r="G148" s="74"/>
      <c r="H148" s="361"/>
      <c r="I148" s="74"/>
      <c r="J148" s="195"/>
      <c r="K148" s="195"/>
      <c r="L148" s="74"/>
      <c r="M148" s="74"/>
      <c r="N148" s="74"/>
    </row>
    <row r="149" spans="1:14" s="69" customFormat="1" ht="15" hidden="1">
      <c r="A149" s="77" t="s">
        <v>90</v>
      </c>
      <c r="B149" s="2" t="s">
        <v>406</v>
      </c>
      <c r="C149" s="78" t="s">
        <v>91</v>
      </c>
      <c r="D149" s="94"/>
      <c r="E149" s="74">
        <v>0</v>
      </c>
      <c r="F149" s="74"/>
      <c r="G149" s="74"/>
      <c r="H149" s="362"/>
      <c r="I149" s="74"/>
      <c r="J149" s="195"/>
      <c r="K149" s="195"/>
      <c r="L149" s="74"/>
      <c r="M149" s="74"/>
      <c r="N149" s="74"/>
    </row>
    <row r="150" spans="1:14" s="69" customFormat="1" ht="15" hidden="1">
      <c r="A150" s="77" t="s">
        <v>92</v>
      </c>
      <c r="B150" s="2" t="s">
        <v>442</v>
      </c>
      <c r="C150" s="78" t="s">
        <v>93</v>
      </c>
      <c r="D150" s="104"/>
      <c r="E150" s="74">
        <v>0</v>
      </c>
      <c r="F150" s="74"/>
      <c r="G150" s="74"/>
      <c r="H150" s="361"/>
      <c r="I150" s="74"/>
      <c r="J150" s="195"/>
      <c r="K150" s="195"/>
      <c r="L150" s="74"/>
      <c r="M150" s="74"/>
      <c r="N150" s="74"/>
    </row>
    <row r="151" spans="1:14" s="69" customFormat="1" ht="15" hidden="1">
      <c r="A151" s="77" t="s">
        <v>94</v>
      </c>
      <c r="B151" s="2" t="s">
        <v>443</v>
      </c>
      <c r="C151" s="78" t="s">
        <v>95</v>
      </c>
      <c r="D151" s="104"/>
      <c r="E151" s="74">
        <v>0</v>
      </c>
      <c r="F151" s="74"/>
      <c r="G151" s="74"/>
      <c r="H151" s="361"/>
      <c r="I151" s="74"/>
      <c r="J151" s="195"/>
      <c r="K151" s="195"/>
      <c r="L151" s="74"/>
      <c r="M151" s="74"/>
      <c r="N151" s="74"/>
    </row>
    <row r="152" spans="1:14" s="69" customFormat="1" ht="15" hidden="1">
      <c r="A152" s="77" t="s">
        <v>96</v>
      </c>
      <c r="B152" s="2" t="s">
        <v>444</v>
      </c>
      <c r="C152" s="78" t="s">
        <v>97</v>
      </c>
      <c r="D152" s="104"/>
      <c r="E152" s="74">
        <v>0</v>
      </c>
      <c r="F152" s="74"/>
      <c r="G152" s="74"/>
      <c r="H152" s="361"/>
      <c r="I152" s="74"/>
      <c r="J152" s="195"/>
      <c r="K152" s="195"/>
      <c r="L152" s="74"/>
      <c r="M152" s="74"/>
      <c r="N152" s="74"/>
    </row>
    <row r="153" spans="1:14" s="69" customFormat="1" ht="21" hidden="1">
      <c r="A153" s="64" t="s">
        <v>98</v>
      </c>
      <c r="B153" s="151" t="s">
        <v>407</v>
      </c>
      <c r="C153" s="68" t="s">
        <v>99</v>
      </c>
      <c r="D153" s="104"/>
      <c r="E153" s="74">
        <v>0</v>
      </c>
      <c r="F153" s="74"/>
      <c r="G153" s="74"/>
      <c r="H153" s="361"/>
      <c r="I153" s="74"/>
      <c r="J153" s="195"/>
      <c r="K153" s="195"/>
      <c r="L153" s="74"/>
      <c r="M153" s="74"/>
      <c r="N153" s="74"/>
    </row>
    <row r="154" spans="1:14" s="69" customFormat="1" ht="12" customHeight="1">
      <c r="A154" s="64" t="s">
        <v>100</v>
      </c>
      <c r="B154" s="151" t="s">
        <v>408</v>
      </c>
      <c r="C154" s="68" t="s">
        <v>101</v>
      </c>
      <c r="D154" s="104">
        <v>3000</v>
      </c>
      <c r="E154" s="74">
        <v>-3000</v>
      </c>
      <c r="F154" s="74"/>
      <c r="G154" s="74"/>
      <c r="H154" s="361"/>
      <c r="I154" s="74"/>
      <c r="J154" s="195"/>
      <c r="K154" s="195"/>
      <c r="L154" s="74"/>
      <c r="M154" s="74"/>
      <c r="N154" s="74"/>
    </row>
    <row r="155" spans="1:14" s="69" customFormat="1" ht="15" hidden="1">
      <c r="A155" s="77" t="s">
        <v>102</v>
      </c>
      <c r="B155" s="3" t="s">
        <v>409</v>
      </c>
      <c r="C155" s="42" t="s">
        <v>179</v>
      </c>
      <c r="D155" s="104">
        <v>0</v>
      </c>
      <c r="E155" s="74">
        <v>0</v>
      </c>
      <c r="F155" s="74"/>
      <c r="G155" s="74"/>
      <c r="H155" s="361">
        <v>0</v>
      </c>
      <c r="I155" s="74"/>
      <c r="J155" s="195"/>
      <c r="K155" s="195"/>
      <c r="L155" s="74"/>
      <c r="M155" s="74"/>
      <c r="N155" s="74"/>
    </row>
    <row r="156" spans="1:14" s="69" customFormat="1" ht="15" hidden="1">
      <c r="A156" s="77" t="s">
        <v>103</v>
      </c>
      <c r="B156" s="2" t="s">
        <v>410</v>
      </c>
      <c r="C156" s="78" t="s">
        <v>104</v>
      </c>
      <c r="D156" s="104"/>
      <c r="E156" s="74">
        <v>0</v>
      </c>
      <c r="F156" s="74"/>
      <c r="G156" s="74"/>
      <c r="H156" s="361"/>
      <c r="I156" s="74"/>
      <c r="J156" s="195"/>
      <c r="K156" s="195"/>
      <c r="L156" s="74"/>
      <c r="M156" s="74"/>
      <c r="N156" s="74"/>
    </row>
    <row r="157" spans="1:14" s="69" customFormat="1" ht="15" hidden="1">
      <c r="A157" s="77" t="s">
        <v>105</v>
      </c>
      <c r="B157" s="2" t="s">
        <v>411</v>
      </c>
      <c r="C157" s="78" t="s">
        <v>106</v>
      </c>
      <c r="D157" s="104"/>
      <c r="E157" s="74">
        <v>0</v>
      </c>
      <c r="F157" s="74"/>
      <c r="G157" s="74"/>
      <c r="H157" s="361"/>
      <c r="I157" s="74"/>
      <c r="J157" s="195"/>
      <c r="K157" s="195"/>
      <c r="L157" s="74"/>
      <c r="M157" s="74"/>
      <c r="N157" s="74"/>
    </row>
    <row r="158" spans="1:14" s="69" customFormat="1" ht="21" hidden="1">
      <c r="A158" s="77" t="s">
        <v>107</v>
      </c>
      <c r="B158" s="2" t="s">
        <v>445</v>
      </c>
      <c r="C158" s="78" t="s">
        <v>108</v>
      </c>
      <c r="D158" s="104"/>
      <c r="E158" s="74">
        <v>0</v>
      </c>
      <c r="F158" s="74"/>
      <c r="G158" s="74"/>
      <c r="H158" s="361"/>
      <c r="I158" s="74"/>
      <c r="J158" s="195"/>
      <c r="K158" s="195"/>
      <c r="L158" s="74"/>
      <c r="M158" s="74"/>
      <c r="N158" s="74"/>
    </row>
    <row r="159" spans="1:14" s="69" customFormat="1" ht="21" hidden="1">
      <c r="A159" s="77" t="s">
        <v>109</v>
      </c>
      <c r="B159" s="2" t="s">
        <v>446</v>
      </c>
      <c r="C159" s="78" t="s">
        <v>110</v>
      </c>
      <c r="D159" s="104"/>
      <c r="E159" s="74">
        <v>0</v>
      </c>
      <c r="F159" s="74"/>
      <c r="G159" s="74"/>
      <c r="H159" s="361"/>
      <c r="I159" s="74"/>
      <c r="J159" s="195"/>
      <c r="K159" s="195"/>
      <c r="L159" s="74"/>
      <c r="M159" s="74"/>
      <c r="N159" s="74"/>
    </row>
    <row r="160" spans="1:14" s="69" customFormat="1" ht="15" hidden="1">
      <c r="A160" s="77" t="s">
        <v>111</v>
      </c>
      <c r="B160" s="3" t="s">
        <v>412</v>
      </c>
      <c r="C160" s="42" t="s">
        <v>179</v>
      </c>
      <c r="D160" s="104">
        <v>0</v>
      </c>
      <c r="E160" s="74">
        <v>0</v>
      </c>
      <c r="F160" s="74"/>
      <c r="G160" s="74"/>
      <c r="H160" s="361">
        <v>0</v>
      </c>
      <c r="I160" s="74"/>
      <c r="J160" s="195"/>
      <c r="K160" s="195"/>
      <c r="L160" s="74"/>
      <c r="M160" s="74"/>
      <c r="N160" s="74"/>
    </row>
    <row r="161" spans="1:14" s="69" customFormat="1" ht="15" hidden="1">
      <c r="A161" s="77" t="s">
        <v>112</v>
      </c>
      <c r="B161" s="2" t="s">
        <v>413</v>
      </c>
      <c r="C161" s="78" t="s">
        <v>113</v>
      </c>
      <c r="D161" s="104"/>
      <c r="E161" s="74">
        <v>0</v>
      </c>
      <c r="F161" s="74"/>
      <c r="G161" s="74"/>
      <c r="H161" s="361"/>
      <c r="I161" s="74"/>
      <c r="J161" s="195"/>
      <c r="K161" s="195"/>
      <c r="L161" s="74"/>
      <c r="M161" s="74"/>
      <c r="N161" s="74"/>
    </row>
    <row r="162" spans="1:14" s="69" customFormat="1" ht="15" hidden="1">
      <c r="A162" s="80" t="s">
        <v>114</v>
      </c>
      <c r="B162" s="187" t="s">
        <v>414</v>
      </c>
      <c r="C162" s="42" t="s">
        <v>179</v>
      </c>
      <c r="D162" s="104">
        <v>0</v>
      </c>
      <c r="E162" s="74">
        <v>0</v>
      </c>
      <c r="F162" s="74"/>
      <c r="G162" s="74"/>
      <c r="H162" s="361">
        <v>0</v>
      </c>
      <c r="I162" s="74"/>
      <c r="J162" s="195"/>
      <c r="K162" s="195"/>
      <c r="L162" s="74"/>
      <c r="M162" s="74"/>
      <c r="N162" s="74"/>
    </row>
    <row r="163" spans="1:14" s="69" customFormat="1" ht="15" hidden="1">
      <c r="A163" s="77" t="s">
        <v>115</v>
      </c>
      <c r="B163" s="2" t="s">
        <v>415</v>
      </c>
      <c r="C163" s="78" t="s">
        <v>116</v>
      </c>
      <c r="D163" s="104"/>
      <c r="E163" s="74">
        <v>0</v>
      </c>
      <c r="F163" s="74"/>
      <c r="G163" s="74"/>
      <c r="H163" s="361"/>
      <c r="I163" s="74"/>
      <c r="J163" s="195"/>
      <c r="K163" s="195"/>
      <c r="L163" s="74"/>
      <c r="M163" s="74"/>
      <c r="N163" s="74"/>
    </row>
    <row r="164" spans="1:14" s="69" customFormat="1" ht="15" hidden="1">
      <c r="A164" s="77" t="s">
        <v>117</v>
      </c>
      <c r="B164" s="188" t="s">
        <v>416</v>
      </c>
      <c r="C164" s="78" t="s">
        <v>118</v>
      </c>
      <c r="D164" s="104"/>
      <c r="E164" s="74"/>
      <c r="F164" s="74"/>
      <c r="G164" s="74"/>
      <c r="H164" s="361"/>
      <c r="I164" s="74"/>
      <c r="J164" s="195"/>
      <c r="K164" s="195"/>
      <c r="L164" s="74"/>
      <c r="M164" s="74"/>
      <c r="N164" s="74"/>
    </row>
    <row r="165" spans="1:14" s="69" customFormat="1" ht="15" hidden="1">
      <c r="A165" s="77" t="s">
        <v>119</v>
      </c>
      <c r="B165" s="188" t="s">
        <v>447</v>
      </c>
      <c r="C165" s="78" t="s">
        <v>120</v>
      </c>
      <c r="D165" s="104"/>
      <c r="E165" s="74"/>
      <c r="F165" s="74"/>
      <c r="G165" s="74"/>
      <c r="H165" s="361"/>
      <c r="I165" s="74"/>
      <c r="J165" s="195"/>
      <c r="K165" s="195"/>
      <c r="L165" s="74"/>
      <c r="M165" s="74"/>
      <c r="N165" s="74"/>
    </row>
    <row r="166" spans="1:14" s="69" customFormat="1" ht="15" hidden="1">
      <c r="A166" s="114">
        <v>1244000</v>
      </c>
      <c r="B166" s="189" t="s">
        <v>448</v>
      </c>
      <c r="C166" s="115" t="s">
        <v>121</v>
      </c>
      <c r="D166" s="106"/>
      <c r="E166" s="116"/>
      <c r="F166" s="116"/>
      <c r="G166" s="116"/>
      <c r="H166" s="363"/>
      <c r="I166" s="116"/>
      <c r="J166" s="196"/>
      <c r="K166" s="196"/>
      <c r="L166" s="116"/>
      <c r="M166" s="116"/>
      <c r="N166" s="116"/>
    </row>
    <row r="167" spans="1:14" s="69" customFormat="1" ht="15">
      <c r="A167" s="58">
        <v>1000000</v>
      </c>
      <c r="B167" s="190" t="s">
        <v>417</v>
      </c>
      <c r="C167" s="42" t="s">
        <v>179</v>
      </c>
      <c r="D167" s="101">
        <v>5970</v>
      </c>
      <c r="E167" s="74">
        <v>-18375</v>
      </c>
      <c r="F167" s="74"/>
      <c r="G167" s="74"/>
      <c r="H167" s="364">
        <v>5970</v>
      </c>
      <c r="I167" s="74"/>
      <c r="J167" s="191">
        <f>J24+J143</f>
        <v>5704.3</v>
      </c>
      <c r="K167" s="191">
        <f>K24+K143</f>
        <v>5704.3</v>
      </c>
      <c r="L167" s="74"/>
      <c r="M167" s="74"/>
      <c r="N167" s="74"/>
    </row>
    <row r="168" spans="1:14" ht="6.75" customHeight="1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</row>
    <row r="169" spans="1:5" ht="14.25" customHeight="1" hidden="1">
      <c r="A169" s="375" t="s">
        <v>499</v>
      </c>
      <c r="B169" s="375"/>
      <c r="C169" s="14"/>
      <c r="D169" s="14"/>
      <c r="E169" s="14"/>
    </row>
    <row r="170" spans="1:5" ht="9" customHeight="1" hidden="1">
      <c r="A170" s="14"/>
      <c r="B170" s="14"/>
      <c r="C170" s="14"/>
      <c r="D170" s="14"/>
      <c r="E170" s="14"/>
    </row>
    <row r="171" spans="1:10" ht="22.5" customHeight="1">
      <c r="A171" s="378" t="s">
        <v>457</v>
      </c>
      <c r="B171" s="378"/>
      <c r="C171" s="378"/>
      <c r="D171" s="14"/>
      <c r="E171" s="375" t="s">
        <v>37</v>
      </c>
      <c r="F171" s="375"/>
      <c r="I171" s="375" t="s">
        <v>37</v>
      </c>
      <c r="J171" s="375"/>
    </row>
    <row r="172" spans="1:10" ht="15">
      <c r="A172" s="14"/>
      <c r="B172" s="377"/>
      <c r="C172" s="377"/>
      <c r="D172" s="14"/>
      <c r="E172" s="377" t="s">
        <v>240</v>
      </c>
      <c r="F172" s="377"/>
      <c r="I172" s="375" t="s">
        <v>458</v>
      </c>
      <c r="J172" s="375"/>
    </row>
    <row r="173" spans="1:6" ht="15">
      <c r="A173" s="375" t="s">
        <v>459</v>
      </c>
      <c r="B173" s="375"/>
      <c r="C173" s="14"/>
      <c r="D173" s="14"/>
      <c r="E173" s="14"/>
      <c r="F173" s="14"/>
    </row>
    <row r="174" spans="1:6" ht="7.5" customHeight="1">
      <c r="A174" s="14"/>
      <c r="B174" s="14"/>
      <c r="C174" s="14"/>
      <c r="D174" s="14"/>
      <c r="E174" s="14"/>
      <c r="F174" s="14"/>
    </row>
    <row r="175" spans="1:10" ht="27.75" customHeight="1">
      <c r="A175" s="378" t="s">
        <v>460</v>
      </c>
      <c r="B175" s="378"/>
      <c r="C175" s="378"/>
      <c r="D175" s="14"/>
      <c r="E175" s="375" t="s">
        <v>461</v>
      </c>
      <c r="F175" s="375"/>
      <c r="I175" s="375" t="s">
        <v>37</v>
      </c>
      <c r="J175" s="375"/>
    </row>
    <row r="176" spans="1:10" ht="12.75" customHeight="1">
      <c r="A176" s="14"/>
      <c r="B176" s="377"/>
      <c r="C176" s="377"/>
      <c r="D176" s="14"/>
      <c r="E176" s="377" t="s">
        <v>240</v>
      </c>
      <c r="F176" s="377"/>
      <c r="I176" s="376" t="s">
        <v>462</v>
      </c>
      <c r="J176" s="376"/>
    </row>
    <row r="177" spans="1:6" ht="12.75" customHeight="1">
      <c r="A177" s="14"/>
      <c r="B177" s="29"/>
      <c r="C177" s="29"/>
      <c r="D177" s="14"/>
      <c r="E177" s="14"/>
      <c r="F177" s="14"/>
    </row>
    <row r="178" spans="1:6" ht="12.75" customHeight="1">
      <c r="A178" s="14"/>
      <c r="B178" s="29"/>
      <c r="C178" s="29"/>
      <c r="D178" s="14"/>
      <c r="E178" s="14"/>
      <c r="F178" s="14"/>
    </row>
    <row r="179" spans="1:6" ht="126.75" customHeight="1">
      <c r="A179" s="14"/>
      <c r="B179" s="29"/>
      <c r="C179" s="29"/>
      <c r="D179" s="14"/>
      <c r="E179" s="14"/>
      <c r="F179" s="14"/>
    </row>
    <row r="180" spans="1:6" ht="12.75" customHeight="1">
      <c r="A180" s="14"/>
      <c r="B180" s="29"/>
      <c r="C180" s="29"/>
      <c r="D180" s="14"/>
      <c r="E180" s="14"/>
      <c r="F180" s="14"/>
    </row>
    <row r="181" spans="1:6" ht="12.75" customHeight="1">
      <c r="A181" s="14"/>
      <c r="B181" s="29"/>
      <c r="C181" s="29"/>
      <c r="D181" s="14"/>
      <c r="E181" s="14"/>
      <c r="F181" s="14"/>
    </row>
    <row r="182" spans="1:6" ht="12.75" customHeight="1">
      <c r="A182" s="14"/>
      <c r="B182" s="29"/>
      <c r="C182" s="29"/>
      <c r="D182" s="14"/>
      <c r="E182" s="14"/>
      <c r="F182" s="14"/>
    </row>
    <row r="183" spans="1:6" ht="57.75" customHeight="1">
      <c r="A183" s="14"/>
      <c r="B183" s="29"/>
      <c r="C183" s="29"/>
      <c r="D183" s="14"/>
      <c r="E183" s="14"/>
      <c r="F183" s="14"/>
    </row>
    <row r="184" spans="1:6" ht="26.25" customHeight="1">
      <c r="A184" s="14"/>
      <c r="B184" s="29"/>
      <c r="C184" s="29"/>
      <c r="D184" s="14"/>
      <c r="E184" s="14"/>
      <c r="F184" s="14"/>
    </row>
    <row r="185" spans="1:14" ht="10.5" customHeight="1">
      <c r="A185" s="377"/>
      <c r="B185" s="377"/>
      <c r="C185" s="377"/>
      <c r="D185" s="377"/>
      <c r="E185" s="377"/>
      <c r="F185" s="377"/>
      <c r="G185" s="377"/>
      <c r="H185" s="377"/>
      <c r="I185" s="377"/>
      <c r="J185" s="377"/>
      <c r="K185" s="377"/>
      <c r="L185" s="377"/>
      <c r="M185" s="377"/>
      <c r="N185" s="377"/>
    </row>
    <row r="186" spans="1:14" ht="3.75" customHeight="1">
      <c r="A186" s="377"/>
      <c r="B186" s="377"/>
      <c r="C186" s="377"/>
      <c r="D186" s="377"/>
      <c r="E186" s="377"/>
      <c r="F186" s="377"/>
      <c r="G186" s="377"/>
      <c r="H186" s="377"/>
      <c r="I186" s="377"/>
      <c r="J186" s="377"/>
      <c r="K186" s="377"/>
      <c r="L186" s="377"/>
      <c r="M186" s="377"/>
      <c r="N186" s="377"/>
    </row>
    <row r="187" spans="1:14" ht="8.25" customHeight="1">
      <c r="A187" s="377"/>
      <c r="B187" s="377"/>
      <c r="C187" s="377"/>
      <c r="D187" s="377"/>
      <c r="E187" s="377"/>
      <c r="F187" s="377"/>
      <c r="G187" s="377"/>
      <c r="H187" s="377"/>
      <c r="I187" s="377"/>
      <c r="J187" s="377"/>
      <c r="K187" s="377"/>
      <c r="L187" s="377"/>
      <c r="M187" s="377"/>
      <c r="N187" s="377"/>
    </row>
    <row r="188" spans="1:14" ht="6.75" customHeight="1">
      <c r="A188" s="375"/>
      <c r="B188" s="375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</row>
    <row r="189" spans="1:14" ht="11.25" customHeight="1">
      <c r="A189" s="375"/>
      <c r="B189" s="375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</row>
    <row r="190" spans="1:14" ht="11.25" customHeight="1">
      <c r="A190" s="375"/>
      <c r="B190" s="375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</row>
    <row r="191" spans="1:14" ht="11.25" customHeight="1">
      <c r="A191" s="375"/>
      <c r="B191" s="375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</row>
    <row r="192" spans="1:14" ht="11.25" customHeight="1">
      <c r="A192" s="375"/>
      <c r="B192" s="375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</row>
    <row r="193" spans="1:14" ht="11.25" customHeight="1">
      <c r="A193" s="375"/>
      <c r="B193" s="375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</row>
    <row r="194" spans="1:14" ht="11.25" customHeight="1">
      <c r="A194" s="375"/>
      <c r="B194" s="375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</row>
    <row r="195" spans="1:14" ht="11.25" customHeight="1">
      <c r="A195" s="375"/>
      <c r="B195" s="375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</row>
    <row r="196" spans="1:14" ht="11.25" customHeight="1">
      <c r="A196" s="375"/>
      <c r="B196" s="375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</row>
    <row r="197" spans="1:14" ht="11.25" customHeight="1">
      <c r="A197" s="375"/>
      <c r="B197" s="375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</row>
    <row r="198" spans="1:14" ht="11.25" customHeight="1">
      <c r="A198" s="375"/>
      <c r="B198" s="375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</row>
    <row r="199" spans="1:14" ht="11.25" customHeight="1">
      <c r="A199" s="375"/>
      <c r="B199" s="375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</row>
    <row r="200" spans="1:14" ht="11.25" customHeight="1">
      <c r="A200" s="375"/>
      <c r="B200" s="375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</row>
    <row r="201" spans="1:14" ht="11.25" customHeight="1">
      <c r="A201" s="375"/>
      <c r="B201" s="375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</row>
    <row r="202" spans="1:14" ht="11.25" customHeight="1">
      <c r="A202" s="375"/>
      <c r="B202" s="375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</row>
    <row r="203" spans="1:14" ht="11.25" customHeight="1">
      <c r="A203" s="375"/>
      <c r="B203" s="375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</row>
    <row r="204" spans="1:14" ht="11.25" customHeight="1">
      <c r="A204" s="375"/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</row>
    <row r="205" spans="1:14" ht="11.25" customHeight="1">
      <c r="A205" s="375"/>
      <c r="B205" s="375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</row>
    <row r="206" spans="1:14" ht="11.25" customHeight="1">
      <c r="A206" s="375"/>
      <c r="B206" s="375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</row>
    <row r="207" spans="1:14" ht="11.25" customHeight="1">
      <c r="A207" s="375"/>
      <c r="B207" s="375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</row>
    <row r="208" spans="1:14" ht="11.25" customHeight="1">
      <c r="A208" s="375"/>
      <c r="B208" s="375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</row>
    <row r="209" spans="1:14" ht="11.25" customHeight="1">
      <c r="A209" s="375"/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</row>
    <row r="210" spans="1:14" ht="11.25" customHeight="1">
      <c r="A210" s="375"/>
      <c r="B210" s="375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</row>
    <row r="211" spans="1:14" ht="11.25" customHeight="1">
      <c r="A211" s="375"/>
      <c r="B211" s="375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</row>
    <row r="212" spans="1:14" ht="11.25" customHeight="1">
      <c r="A212" s="375"/>
      <c r="B212" s="375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</row>
    <row r="213" spans="1:14" ht="11.25" customHeight="1">
      <c r="A213" s="375"/>
      <c r="B213" s="375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</row>
    <row r="214" spans="1:14" ht="11.25" customHeight="1">
      <c r="A214" s="375"/>
      <c r="B214" s="375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</row>
    <row r="215" spans="1:14" ht="11.25" customHeight="1">
      <c r="A215" s="375"/>
      <c r="B215" s="375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</row>
    <row r="216" spans="1:14" ht="11.25" customHeight="1">
      <c r="A216" s="375"/>
      <c r="B216" s="375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</row>
    <row r="217" spans="1:14" ht="11.25" customHeight="1">
      <c r="A217" s="375"/>
      <c r="B217" s="375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</row>
    <row r="218" spans="1:14" ht="11.25" customHeight="1">
      <c r="A218" s="375"/>
      <c r="B218" s="375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</row>
    <row r="219" spans="1:14" ht="11.25" customHeight="1">
      <c r="A219" s="375"/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</row>
    <row r="220" spans="1:14" ht="11.25" customHeight="1">
      <c r="A220" s="375"/>
      <c r="B220" s="375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</row>
    <row r="221" spans="1:14" ht="15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</row>
  </sheetData>
  <sheetProtection/>
  <mergeCells count="82">
    <mergeCell ref="L16:M16"/>
    <mergeCell ref="N16:N22"/>
    <mergeCell ref="A1:N1"/>
    <mergeCell ref="A2:N2"/>
    <mergeCell ref="A3:N3"/>
    <mergeCell ref="A4:N4"/>
    <mergeCell ref="A5:C5"/>
    <mergeCell ref="A6:B6"/>
    <mergeCell ref="E19:G19"/>
    <mergeCell ref="L19:M19"/>
    <mergeCell ref="A15:N15"/>
    <mergeCell ref="B16:C20"/>
    <mergeCell ref="D16:D22"/>
    <mergeCell ref="E16:G16"/>
    <mergeCell ref="H16:H22"/>
    <mergeCell ref="I16:I22"/>
    <mergeCell ref="J16:J22"/>
    <mergeCell ref="K16:K22"/>
    <mergeCell ref="E17:G17"/>
    <mergeCell ref="L17:M17"/>
    <mergeCell ref="L18:M18"/>
    <mergeCell ref="A168:N168"/>
    <mergeCell ref="A169:B169"/>
    <mergeCell ref="B21:B22"/>
    <mergeCell ref="C21:C22"/>
    <mergeCell ref="E21:E22"/>
    <mergeCell ref="F21:F22"/>
    <mergeCell ref="E20:G20"/>
    <mergeCell ref="L20:M20"/>
    <mergeCell ref="L21:L22"/>
    <mergeCell ref="B172:C172"/>
    <mergeCell ref="E172:F172"/>
    <mergeCell ref="I172:J172"/>
    <mergeCell ref="E18:G18"/>
    <mergeCell ref="G21:G22"/>
    <mergeCell ref="A171:C171"/>
    <mergeCell ref="E171:F171"/>
    <mergeCell ref="I171:J171"/>
    <mergeCell ref="A189:N189"/>
    <mergeCell ref="A187:N187"/>
    <mergeCell ref="A188:N188"/>
    <mergeCell ref="A190:N190"/>
    <mergeCell ref="A173:B173"/>
    <mergeCell ref="A175:C175"/>
    <mergeCell ref="E175:F175"/>
    <mergeCell ref="I175:J175"/>
    <mergeCell ref="B176:C176"/>
    <mergeCell ref="E176:F176"/>
    <mergeCell ref="I176:J176"/>
    <mergeCell ref="A185:N185"/>
    <mergeCell ref="A186:N186"/>
    <mergeCell ref="A201:N201"/>
    <mergeCell ref="A202:N202"/>
    <mergeCell ref="A191:N191"/>
    <mergeCell ref="A192:N192"/>
    <mergeCell ref="A193:N193"/>
    <mergeCell ref="A194:N194"/>
    <mergeCell ref="A195:N195"/>
    <mergeCell ref="A196:N196"/>
    <mergeCell ref="A197:N197"/>
    <mergeCell ref="A198:N198"/>
    <mergeCell ref="A199:N199"/>
    <mergeCell ref="A200:N200"/>
    <mergeCell ref="A213:N213"/>
    <mergeCell ref="A212:N212"/>
    <mergeCell ref="A214:N214"/>
    <mergeCell ref="A203:N203"/>
    <mergeCell ref="A204:N204"/>
    <mergeCell ref="A205:N205"/>
    <mergeCell ref="A206:N206"/>
    <mergeCell ref="A207:N207"/>
    <mergeCell ref="A208:N208"/>
    <mergeCell ref="A209:N209"/>
    <mergeCell ref="A210:N210"/>
    <mergeCell ref="A211:N211"/>
    <mergeCell ref="A221:N221"/>
    <mergeCell ref="A215:N215"/>
    <mergeCell ref="A216:N216"/>
    <mergeCell ref="A217:N217"/>
    <mergeCell ref="A218:N218"/>
    <mergeCell ref="A219:N219"/>
    <mergeCell ref="A220:N220"/>
  </mergeCells>
  <printOptions/>
  <pageMargins left="0.24" right="0.24" top="0.24" bottom="0.26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1"/>
  <sheetViews>
    <sheetView zoomScalePageLayoutView="0" workbookViewId="0" topLeftCell="A1">
      <selection activeCell="J8" sqref="J8"/>
    </sheetView>
  </sheetViews>
  <sheetFormatPr defaultColWidth="8.8515625" defaultRowHeight="12.75"/>
  <cols>
    <col min="1" max="1" width="8.00390625" style="17" customWidth="1"/>
    <col min="2" max="2" width="31.00390625" style="17" customWidth="1"/>
    <col min="3" max="3" width="7.28125" style="17" customWidth="1"/>
    <col min="4" max="5" width="8.8515625" style="17" customWidth="1"/>
    <col min="6" max="6" width="8.57421875" style="17" customWidth="1"/>
    <col min="7" max="8" width="8.8515625" style="17" customWidth="1"/>
    <col min="9" max="9" width="8.421875" style="17" customWidth="1"/>
    <col min="10" max="16384" width="8.8515625" style="17" customWidth="1"/>
  </cols>
  <sheetData>
    <row r="1" spans="1:14" ht="15">
      <c r="A1" s="402" t="s">
        <v>242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15" customHeight="1">
      <c r="A2" s="377" t="s">
        <v>235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 ht="15" customHeight="1">
      <c r="A3" s="377" t="s">
        <v>243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9.5" customHeight="1">
      <c r="A4" s="377" t="s">
        <v>1164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1:7" ht="15">
      <c r="A5" s="376" t="s">
        <v>463</v>
      </c>
      <c r="B5" s="376"/>
      <c r="C5" s="376"/>
      <c r="G5" s="17" t="s">
        <v>250</v>
      </c>
    </row>
    <row r="6" spans="1:12" ht="15">
      <c r="A6" s="376" t="s">
        <v>1154</v>
      </c>
      <c r="B6" s="376"/>
      <c r="G6" s="17" t="s">
        <v>133</v>
      </c>
      <c r="L6" s="36">
        <v>1</v>
      </c>
    </row>
    <row r="7" spans="1:12" ht="15">
      <c r="A7" s="17" t="s">
        <v>134</v>
      </c>
      <c r="F7" s="36"/>
      <c r="G7" s="17" t="s">
        <v>135</v>
      </c>
      <c r="L7" s="36">
        <v>1</v>
      </c>
    </row>
    <row r="8" spans="1:12" ht="15">
      <c r="A8" s="17" t="s">
        <v>136</v>
      </c>
      <c r="G8" s="17" t="s">
        <v>137</v>
      </c>
      <c r="L8" s="36">
        <v>1</v>
      </c>
    </row>
    <row r="9" spans="1:7" ht="15">
      <c r="A9" s="17" t="s">
        <v>138</v>
      </c>
      <c r="G9" s="17" t="s">
        <v>140</v>
      </c>
    </row>
    <row r="10" spans="1:12" ht="15">
      <c r="A10" s="17" t="s">
        <v>139</v>
      </c>
      <c r="G10" s="17" t="s">
        <v>141</v>
      </c>
      <c r="L10" s="36"/>
    </row>
    <row r="11" spans="1:14" ht="15">
      <c r="A11" s="17" t="s">
        <v>142</v>
      </c>
      <c r="G11" s="17" t="s">
        <v>144</v>
      </c>
      <c r="N11" s="36"/>
    </row>
    <row r="12" spans="1:7" ht="15">
      <c r="A12" s="17" t="s">
        <v>143</v>
      </c>
      <c r="F12" s="36"/>
      <c r="G12" s="17" t="s">
        <v>145</v>
      </c>
    </row>
    <row r="13" spans="1:7" ht="15">
      <c r="A13" s="17" t="s">
        <v>146</v>
      </c>
      <c r="G13" s="17" t="s">
        <v>73</v>
      </c>
    </row>
    <row r="14" ht="15">
      <c r="A14" s="17" t="s">
        <v>147</v>
      </c>
    </row>
    <row r="15" spans="1:14" ht="1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</row>
    <row r="16" spans="1:14" ht="15.75" customHeight="1">
      <c r="A16" s="30" t="s">
        <v>148</v>
      </c>
      <c r="B16" s="393" t="s">
        <v>150</v>
      </c>
      <c r="C16" s="394"/>
      <c r="D16" s="382" t="s">
        <v>151</v>
      </c>
      <c r="E16" s="393" t="s">
        <v>152</v>
      </c>
      <c r="F16" s="396"/>
      <c r="G16" s="394"/>
      <c r="H16" s="382" t="s">
        <v>154</v>
      </c>
      <c r="I16" s="397" t="s">
        <v>228</v>
      </c>
      <c r="J16" s="397" t="s">
        <v>229</v>
      </c>
      <c r="K16" s="382" t="s">
        <v>155</v>
      </c>
      <c r="L16" s="393" t="s">
        <v>156</v>
      </c>
      <c r="M16" s="394"/>
      <c r="N16" s="382" t="s">
        <v>161</v>
      </c>
    </row>
    <row r="17" spans="1:14" ht="13.5" customHeight="1">
      <c r="A17" s="39" t="s">
        <v>149</v>
      </c>
      <c r="B17" s="384"/>
      <c r="C17" s="385"/>
      <c r="D17" s="395"/>
      <c r="E17" s="384" t="s">
        <v>153</v>
      </c>
      <c r="F17" s="401"/>
      <c r="G17" s="385"/>
      <c r="H17" s="395"/>
      <c r="I17" s="398"/>
      <c r="J17" s="403"/>
      <c r="K17" s="395"/>
      <c r="L17" s="384" t="s">
        <v>157</v>
      </c>
      <c r="M17" s="385"/>
      <c r="N17" s="395"/>
    </row>
    <row r="18" spans="1:14" ht="12" customHeight="1">
      <c r="A18" s="15"/>
      <c r="B18" s="384"/>
      <c r="C18" s="385"/>
      <c r="D18" s="395"/>
      <c r="E18" s="379"/>
      <c r="F18" s="380"/>
      <c r="G18" s="381"/>
      <c r="H18" s="395"/>
      <c r="I18" s="398"/>
      <c r="J18" s="403"/>
      <c r="K18" s="395"/>
      <c r="L18" s="384" t="s">
        <v>158</v>
      </c>
      <c r="M18" s="385"/>
      <c r="N18" s="395"/>
    </row>
    <row r="19" spans="1:14" ht="9.75" customHeight="1">
      <c r="A19" s="15"/>
      <c r="B19" s="384"/>
      <c r="C19" s="385"/>
      <c r="D19" s="395"/>
      <c r="E19" s="379"/>
      <c r="F19" s="380"/>
      <c r="G19" s="381"/>
      <c r="H19" s="395"/>
      <c r="I19" s="398"/>
      <c r="J19" s="403"/>
      <c r="K19" s="395"/>
      <c r="L19" s="384" t="s">
        <v>159</v>
      </c>
      <c r="M19" s="385"/>
      <c r="N19" s="395"/>
    </row>
    <row r="20" spans="1:14" ht="9.75" customHeight="1">
      <c r="A20" s="15"/>
      <c r="B20" s="391"/>
      <c r="C20" s="392"/>
      <c r="D20" s="395"/>
      <c r="E20" s="388"/>
      <c r="F20" s="389"/>
      <c r="G20" s="390"/>
      <c r="H20" s="395"/>
      <c r="I20" s="398"/>
      <c r="J20" s="403"/>
      <c r="K20" s="395"/>
      <c r="L20" s="391" t="s">
        <v>160</v>
      </c>
      <c r="M20" s="392"/>
      <c r="N20" s="395"/>
    </row>
    <row r="21" spans="1:14" ht="16.5" customHeight="1">
      <c r="A21" s="15"/>
      <c r="B21" s="386" t="s">
        <v>162</v>
      </c>
      <c r="C21" s="386" t="s">
        <v>149</v>
      </c>
      <c r="D21" s="395"/>
      <c r="E21" s="382" t="s">
        <v>163</v>
      </c>
      <c r="F21" s="382" t="s">
        <v>164</v>
      </c>
      <c r="G21" s="382" t="s">
        <v>165</v>
      </c>
      <c r="H21" s="395"/>
      <c r="I21" s="398"/>
      <c r="J21" s="403"/>
      <c r="K21" s="395"/>
      <c r="L21" s="382" t="s">
        <v>166</v>
      </c>
      <c r="M21" s="37" t="s">
        <v>167</v>
      </c>
      <c r="N21" s="395"/>
    </row>
    <row r="22" spans="1:14" ht="45" customHeight="1">
      <c r="A22" s="16"/>
      <c r="B22" s="387"/>
      <c r="C22" s="387"/>
      <c r="D22" s="383"/>
      <c r="E22" s="383"/>
      <c r="F22" s="383"/>
      <c r="G22" s="383"/>
      <c r="H22" s="383"/>
      <c r="I22" s="399"/>
      <c r="J22" s="404"/>
      <c r="K22" s="383"/>
      <c r="L22" s="383"/>
      <c r="M22" s="40" t="s">
        <v>168</v>
      </c>
      <c r="N22" s="383"/>
    </row>
    <row r="23" spans="1:14" ht="24">
      <c r="A23" s="31" t="s">
        <v>236</v>
      </c>
      <c r="B23" s="38" t="s">
        <v>237</v>
      </c>
      <c r="C23" s="38" t="s">
        <v>169</v>
      </c>
      <c r="D23" s="38" t="s">
        <v>238</v>
      </c>
      <c r="E23" s="38" t="s">
        <v>239</v>
      </c>
      <c r="F23" s="38" t="s">
        <v>170</v>
      </c>
      <c r="G23" s="38" t="s">
        <v>171</v>
      </c>
      <c r="H23" s="38" t="s">
        <v>172</v>
      </c>
      <c r="I23" s="38" t="s">
        <v>173</v>
      </c>
      <c r="J23" s="38" t="s">
        <v>174</v>
      </c>
      <c r="K23" s="38" t="s">
        <v>175</v>
      </c>
      <c r="L23" s="38" t="s">
        <v>176</v>
      </c>
      <c r="M23" s="38" t="s">
        <v>177</v>
      </c>
      <c r="N23" s="38" t="s">
        <v>178</v>
      </c>
    </row>
    <row r="24" spans="1:14" s="44" customFormat="1" ht="23.25" customHeight="1">
      <c r="A24" s="41">
        <v>1100000</v>
      </c>
      <c r="B24" s="21" t="s">
        <v>455</v>
      </c>
      <c r="C24" s="109" t="s">
        <v>179</v>
      </c>
      <c r="D24" s="96">
        <v>14761</v>
      </c>
      <c r="E24" s="110">
        <v>0</v>
      </c>
      <c r="F24" s="43"/>
      <c r="G24" s="43"/>
      <c r="H24" s="43">
        <v>14761</v>
      </c>
      <c r="I24" s="43"/>
      <c r="J24" s="43">
        <f>J25+J34+J123</f>
        <v>13982.9</v>
      </c>
      <c r="K24" s="43">
        <f>K25+K34+K123</f>
        <v>13982.9</v>
      </c>
      <c r="L24" s="43"/>
      <c r="M24" s="43"/>
      <c r="N24" s="43"/>
    </row>
    <row r="25" spans="1:14" s="47" customFormat="1" ht="51.75" customHeight="1">
      <c r="A25" s="41">
        <v>1110000</v>
      </c>
      <c r="B25" s="45" t="s">
        <v>418</v>
      </c>
      <c r="C25" s="109" t="s">
        <v>179</v>
      </c>
      <c r="D25" s="112">
        <v>12365</v>
      </c>
      <c r="E25" s="111">
        <v>0</v>
      </c>
      <c r="F25" s="46"/>
      <c r="G25" s="46"/>
      <c r="H25" s="46">
        <v>12365</v>
      </c>
      <c r="I25" s="46"/>
      <c r="J25" s="46">
        <f>J26</f>
        <v>12034.5</v>
      </c>
      <c r="K25" s="46">
        <f>K26</f>
        <v>12034.5</v>
      </c>
      <c r="L25" s="46"/>
      <c r="M25" s="46"/>
      <c r="N25" s="46"/>
    </row>
    <row r="26" spans="1:14" s="47" customFormat="1" ht="18.75" customHeight="1">
      <c r="A26" s="48">
        <v>1110000</v>
      </c>
      <c r="B26" s="49" t="s">
        <v>305</v>
      </c>
      <c r="C26" s="50" t="s">
        <v>179</v>
      </c>
      <c r="D26" s="113">
        <v>12365</v>
      </c>
      <c r="E26" s="46">
        <v>0</v>
      </c>
      <c r="F26" s="51"/>
      <c r="G26" s="46"/>
      <c r="H26" s="46">
        <v>12365</v>
      </c>
      <c r="I26" s="46"/>
      <c r="J26" s="46">
        <f>J27+J28+J33</f>
        <v>12034.5</v>
      </c>
      <c r="K26" s="46">
        <f>K27+K28+K33</f>
        <v>12034.5</v>
      </c>
      <c r="L26" s="46"/>
      <c r="M26" s="46"/>
      <c r="N26" s="46"/>
    </row>
    <row r="27" spans="1:14" s="47" customFormat="1" ht="26.25" customHeight="1">
      <c r="A27" s="52">
        <v>1111000</v>
      </c>
      <c r="B27" s="53" t="s">
        <v>306</v>
      </c>
      <c r="C27" s="128" t="s">
        <v>307</v>
      </c>
      <c r="D27" s="88">
        <v>12365</v>
      </c>
      <c r="E27" s="54">
        <v>0</v>
      </c>
      <c r="F27" s="54"/>
      <c r="G27" s="54"/>
      <c r="H27" s="54">
        <v>12365</v>
      </c>
      <c r="I27" s="54"/>
      <c r="J27" s="54">
        <v>12034.5</v>
      </c>
      <c r="K27" s="54">
        <f>J27</f>
        <v>12034.5</v>
      </c>
      <c r="L27" s="54"/>
      <c r="M27" s="54"/>
      <c r="N27" s="54"/>
    </row>
    <row r="28" spans="1:14" s="47" customFormat="1" ht="27.75" customHeight="1">
      <c r="A28" s="55">
        <v>1112000</v>
      </c>
      <c r="B28" s="20" t="s">
        <v>308</v>
      </c>
      <c r="C28" s="197" t="s">
        <v>309</v>
      </c>
      <c r="D28" s="88"/>
      <c r="E28" s="54"/>
      <c r="F28" s="54"/>
      <c r="G28" s="54"/>
      <c r="H28" s="54"/>
      <c r="I28" s="54"/>
      <c r="J28" s="54"/>
      <c r="K28" s="54">
        <f aca="true" t="shared" si="0" ref="K28:K33">J28</f>
        <v>0</v>
      </c>
      <c r="L28" s="54"/>
      <c r="M28" s="54"/>
      <c r="N28" s="54"/>
    </row>
    <row r="29" spans="1:14" s="47" customFormat="1" ht="0.75" customHeight="1" hidden="1">
      <c r="A29" s="55">
        <v>1113000</v>
      </c>
      <c r="B29" s="20" t="s">
        <v>310</v>
      </c>
      <c r="C29" s="56" t="s">
        <v>450</v>
      </c>
      <c r="D29" s="89"/>
      <c r="E29" s="54"/>
      <c r="F29" s="54"/>
      <c r="G29" s="54"/>
      <c r="H29" s="54"/>
      <c r="I29" s="54"/>
      <c r="J29" s="54"/>
      <c r="K29" s="54">
        <f t="shared" si="0"/>
        <v>0</v>
      </c>
      <c r="L29" s="54"/>
      <c r="M29" s="54"/>
      <c r="N29" s="54"/>
    </row>
    <row r="30" spans="1:14" s="47" customFormat="1" ht="0.75" customHeight="1">
      <c r="A30" s="55">
        <v>1114000</v>
      </c>
      <c r="B30" s="20" t="s">
        <v>311</v>
      </c>
      <c r="C30" s="56" t="s">
        <v>451</v>
      </c>
      <c r="D30" s="89"/>
      <c r="E30" s="54"/>
      <c r="F30" s="54"/>
      <c r="G30" s="54"/>
      <c r="H30" s="54"/>
      <c r="I30" s="54"/>
      <c r="J30" s="54"/>
      <c r="K30" s="54">
        <f t="shared" si="0"/>
        <v>0</v>
      </c>
      <c r="L30" s="54"/>
      <c r="M30" s="54"/>
      <c r="N30" s="54"/>
    </row>
    <row r="31" spans="1:14" s="47" customFormat="1" ht="12.75" customHeight="1" hidden="1">
      <c r="A31" s="55">
        <v>1115000</v>
      </c>
      <c r="B31" s="20" t="s">
        <v>312</v>
      </c>
      <c r="C31" s="57" t="s">
        <v>452</v>
      </c>
      <c r="D31" s="89"/>
      <c r="E31" s="54"/>
      <c r="F31" s="54"/>
      <c r="G31" s="54"/>
      <c r="H31" s="54"/>
      <c r="I31" s="54"/>
      <c r="J31" s="54"/>
      <c r="K31" s="54">
        <f t="shared" si="0"/>
        <v>0</v>
      </c>
      <c r="L31" s="54"/>
      <c r="M31" s="54"/>
      <c r="N31" s="54"/>
    </row>
    <row r="32" spans="1:14" s="47" customFormat="1" ht="13.5" customHeight="1" hidden="1">
      <c r="A32" s="55">
        <v>1116000</v>
      </c>
      <c r="B32" s="20" t="s">
        <v>313</v>
      </c>
      <c r="C32" s="57" t="s">
        <v>251</v>
      </c>
      <c r="D32" s="89"/>
      <c r="E32" s="54"/>
      <c r="F32" s="54"/>
      <c r="G32" s="54"/>
      <c r="H32" s="54"/>
      <c r="I32" s="54"/>
      <c r="J32" s="54"/>
      <c r="K32" s="54">
        <f t="shared" si="0"/>
        <v>0</v>
      </c>
      <c r="L32" s="54"/>
      <c r="M32" s="54"/>
      <c r="N32" s="54"/>
    </row>
    <row r="33" spans="1:14" s="47" customFormat="1" ht="25.5" customHeight="1" thickBot="1">
      <c r="A33" s="58">
        <v>1117000</v>
      </c>
      <c r="B33" s="20" t="s">
        <v>314</v>
      </c>
      <c r="C33" s="57" t="s">
        <v>252</v>
      </c>
      <c r="D33" s="90"/>
      <c r="E33" s="54"/>
      <c r="F33" s="54"/>
      <c r="G33" s="54"/>
      <c r="H33" s="54"/>
      <c r="I33" s="54"/>
      <c r="J33" s="54"/>
      <c r="K33" s="54">
        <f t="shared" si="0"/>
        <v>0</v>
      </c>
      <c r="L33" s="54"/>
      <c r="M33" s="54"/>
      <c r="N33" s="54"/>
    </row>
    <row r="34" spans="1:14" s="47" customFormat="1" ht="24.75" customHeight="1" thickBot="1">
      <c r="A34" s="41">
        <v>1120000</v>
      </c>
      <c r="B34" s="20" t="s">
        <v>315</v>
      </c>
      <c r="C34" s="42" t="s">
        <v>179</v>
      </c>
      <c r="D34" s="91">
        <v>2296</v>
      </c>
      <c r="E34" s="54">
        <v>0</v>
      </c>
      <c r="F34" s="54"/>
      <c r="G34" s="54"/>
      <c r="H34" s="54">
        <v>2296</v>
      </c>
      <c r="I34" s="54"/>
      <c r="J34" s="108">
        <f>J35+J43+J47+J56+J58+J61</f>
        <v>1945.4</v>
      </c>
      <c r="K34" s="108">
        <f>K35+K43+K47+K56+K58+K61</f>
        <v>1945.4</v>
      </c>
      <c r="L34" s="54"/>
      <c r="M34" s="54"/>
      <c r="N34" s="54"/>
    </row>
    <row r="35" spans="1:14" s="47" customFormat="1" ht="15">
      <c r="A35" s="41">
        <v>1121000</v>
      </c>
      <c r="B35" s="59" t="s">
        <v>316</v>
      </c>
      <c r="C35" s="60"/>
      <c r="D35" s="88">
        <v>1180</v>
      </c>
      <c r="E35" s="54">
        <v>0</v>
      </c>
      <c r="F35" s="54"/>
      <c r="G35" s="54"/>
      <c r="H35" s="54">
        <v>1180</v>
      </c>
      <c r="I35" s="54"/>
      <c r="J35" s="107">
        <f>J37+J38+J39+J40+J41</f>
        <v>930.1</v>
      </c>
      <c r="K35" s="107">
        <f>K37+K38+K39+K40+K41</f>
        <v>930.1</v>
      </c>
      <c r="L35" s="54"/>
      <c r="M35" s="54"/>
      <c r="N35" s="54"/>
    </row>
    <row r="36" spans="1:14" s="47" customFormat="1" ht="0.75" customHeight="1">
      <c r="A36" s="55">
        <v>1121100</v>
      </c>
      <c r="B36" s="20" t="s">
        <v>317</v>
      </c>
      <c r="C36" s="57" t="s">
        <v>253</v>
      </c>
      <c r="D36" s="89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s="47" customFormat="1" ht="15.75" customHeight="1">
      <c r="A37" s="55">
        <v>1121200</v>
      </c>
      <c r="B37" s="59" t="s">
        <v>456</v>
      </c>
      <c r="C37" s="57" t="s">
        <v>254</v>
      </c>
      <c r="D37" s="89">
        <v>1000</v>
      </c>
      <c r="E37" s="54">
        <v>0</v>
      </c>
      <c r="F37" s="54"/>
      <c r="G37" s="54"/>
      <c r="H37" s="54">
        <v>1000</v>
      </c>
      <c r="I37" s="54"/>
      <c r="J37" s="54">
        <v>752.1</v>
      </c>
      <c r="K37" s="54">
        <f>J37</f>
        <v>752.1</v>
      </c>
      <c r="L37" s="54"/>
      <c r="M37" s="54"/>
      <c r="N37" s="54"/>
    </row>
    <row r="38" spans="1:14" s="47" customFormat="1" ht="15.75" customHeight="1">
      <c r="A38" s="55">
        <v>1121300</v>
      </c>
      <c r="B38" s="20" t="s">
        <v>318</v>
      </c>
      <c r="C38" s="57" t="s">
        <v>255</v>
      </c>
      <c r="D38" s="89"/>
      <c r="E38" s="54"/>
      <c r="F38" s="54"/>
      <c r="G38" s="54"/>
      <c r="H38" s="54"/>
      <c r="I38" s="54"/>
      <c r="J38" s="54"/>
      <c r="K38" s="54">
        <f>J38</f>
        <v>0</v>
      </c>
      <c r="L38" s="54"/>
      <c r="M38" s="54"/>
      <c r="N38" s="54"/>
    </row>
    <row r="39" spans="1:14" s="47" customFormat="1" ht="12.75" customHeight="1">
      <c r="A39" s="55">
        <v>1121400</v>
      </c>
      <c r="B39" s="20" t="s">
        <v>319</v>
      </c>
      <c r="C39" s="57" t="s">
        <v>256</v>
      </c>
      <c r="D39" s="89">
        <v>180</v>
      </c>
      <c r="E39" s="54">
        <v>0</v>
      </c>
      <c r="F39" s="54"/>
      <c r="G39" s="54"/>
      <c r="H39" s="54">
        <v>180</v>
      </c>
      <c r="I39" s="54"/>
      <c r="J39" s="54">
        <v>178</v>
      </c>
      <c r="K39" s="54">
        <f>J39</f>
        <v>178</v>
      </c>
      <c r="L39" s="54"/>
      <c r="M39" s="54"/>
      <c r="N39" s="54"/>
    </row>
    <row r="40" spans="1:14" s="47" customFormat="1" ht="13.5" customHeight="1">
      <c r="A40" s="55">
        <v>1121500</v>
      </c>
      <c r="B40" s="20" t="s">
        <v>320</v>
      </c>
      <c r="C40" s="57" t="s">
        <v>257</v>
      </c>
      <c r="D40" s="88">
        <v>0</v>
      </c>
      <c r="E40" s="54">
        <v>0</v>
      </c>
      <c r="F40" s="54"/>
      <c r="G40" s="54"/>
      <c r="H40" s="54">
        <v>0</v>
      </c>
      <c r="I40" s="54"/>
      <c r="J40" s="54"/>
      <c r="K40" s="54">
        <f>J40</f>
        <v>0</v>
      </c>
      <c r="L40" s="54"/>
      <c r="M40" s="54"/>
      <c r="N40" s="54"/>
    </row>
    <row r="41" spans="1:14" s="47" customFormat="1" ht="26.25" customHeight="1">
      <c r="A41" s="55">
        <v>1121600</v>
      </c>
      <c r="B41" s="20" t="s">
        <v>321</v>
      </c>
      <c r="C41" s="57" t="s">
        <v>258</v>
      </c>
      <c r="D41" s="89"/>
      <c r="E41" s="54"/>
      <c r="F41" s="54"/>
      <c r="G41" s="54"/>
      <c r="H41" s="54"/>
      <c r="I41" s="54"/>
      <c r="J41" s="54"/>
      <c r="K41" s="54">
        <f>J41</f>
        <v>0</v>
      </c>
      <c r="L41" s="54"/>
      <c r="M41" s="54"/>
      <c r="N41" s="54"/>
    </row>
    <row r="42" spans="1:14" s="47" customFormat="1" ht="15.75" hidden="1" thickBot="1">
      <c r="A42" s="55">
        <v>1121700</v>
      </c>
      <c r="B42" s="20" t="s">
        <v>322</v>
      </c>
      <c r="C42" s="57" t="s">
        <v>259</v>
      </c>
      <c r="D42" s="90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47" customFormat="1" ht="24.75" customHeight="1">
      <c r="A43" s="41">
        <v>1122000</v>
      </c>
      <c r="B43" s="59" t="s">
        <v>323</v>
      </c>
      <c r="C43" s="42" t="s">
        <v>179</v>
      </c>
      <c r="D43" s="92">
        <v>70</v>
      </c>
      <c r="E43" s="54">
        <v>0</v>
      </c>
      <c r="F43" s="54"/>
      <c r="G43" s="54"/>
      <c r="H43" s="54">
        <v>70</v>
      </c>
      <c r="I43" s="54"/>
      <c r="J43" s="54">
        <f>J44</f>
        <v>65.8</v>
      </c>
      <c r="K43" s="54">
        <f>K44</f>
        <v>65.8</v>
      </c>
      <c r="L43" s="54"/>
      <c r="M43" s="54"/>
      <c r="N43" s="54"/>
    </row>
    <row r="44" spans="1:14" s="47" customFormat="1" ht="15.75" customHeight="1">
      <c r="A44" s="41">
        <v>1122100</v>
      </c>
      <c r="B44" s="20" t="s">
        <v>324</v>
      </c>
      <c r="C44" s="57" t="s">
        <v>260</v>
      </c>
      <c r="D44" s="89">
        <v>70</v>
      </c>
      <c r="E44" s="54"/>
      <c r="F44" s="54"/>
      <c r="G44" s="54"/>
      <c r="H44" s="54">
        <v>70</v>
      </c>
      <c r="I44" s="54"/>
      <c r="J44" s="54">
        <v>65.8</v>
      </c>
      <c r="K44" s="54">
        <f>J44</f>
        <v>65.8</v>
      </c>
      <c r="L44" s="54"/>
      <c r="M44" s="54"/>
      <c r="N44" s="54"/>
    </row>
    <row r="45" spans="1:14" s="47" customFormat="1" ht="22.5" customHeight="1">
      <c r="A45" s="41">
        <v>1122200</v>
      </c>
      <c r="B45" s="20" t="s">
        <v>325</v>
      </c>
      <c r="C45" s="57" t="s">
        <v>261</v>
      </c>
      <c r="D45" s="89"/>
      <c r="E45" s="54">
        <v>0</v>
      </c>
      <c r="F45" s="54"/>
      <c r="G45" s="54"/>
      <c r="H45" s="54"/>
      <c r="I45" s="54"/>
      <c r="J45" s="54"/>
      <c r="K45" s="54"/>
      <c r="L45" s="54"/>
      <c r="M45" s="54"/>
      <c r="N45" s="54"/>
    </row>
    <row r="46" spans="1:14" s="47" customFormat="1" ht="12" customHeight="1" thickBot="1">
      <c r="A46" s="41">
        <v>1122300</v>
      </c>
      <c r="B46" s="20" t="s">
        <v>326</v>
      </c>
      <c r="C46" s="57" t="s">
        <v>262</v>
      </c>
      <c r="D46" s="90"/>
      <c r="E46" s="54">
        <v>0</v>
      </c>
      <c r="F46" s="54"/>
      <c r="G46" s="54"/>
      <c r="H46" s="54"/>
      <c r="I46" s="54"/>
      <c r="J46" s="54"/>
      <c r="K46" s="54"/>
      <c r="L46" s="54"/>
      <c r="M46" s="54"/>
      <c r="N46" s="54"/>
    </row>
    <row r="47" spans="1:14" s="47" customFormat="1" ht="25.5">
      <c r="A47" s="41">
        <v>1123000</v>
      </c>
      <c r="B47" s="59" t="s">
        <v>327</v>
      </c>
      <c r="C47" s="42" t="s">
        <v>179</v>
      </c>
      <c r="D47" s="92">
        <v>666</v>
      </c>
      <c r="E47" s="54">
        <v>0</v>
      </c>
      <c r="F47" s="54"/>
      <c r="G47" s="54"/>
      <c r="H47" s="54">
        <v>666</v>
      </c>
      <c r="I47" s="54"/>
      <c r="J47" s="107">
        <f>J48+J49+J50+J51+J52+J53+J54+J55</f>
        <v>616</v>
      </c>
      <c r="K47" s="107">
        <f>K48+K49+K50+K51+K52+K53+K54+K55</f>
        <v>616</v>
      </c>
      <c r="L47" s="54"/>
      <c r="M47" s="54"/>
      <c r="N47" s="54"/>
    </row>
    <row r="48" spans="1:14" s="47" customFormat="1" ht="15" customHeight="1">
      <c r="A48" s="41">
        <v>1123100</v>
      </c>
      <c r="B48" s="20" t="s">
        <v>328</v>
      </c>
      <c r="C48" s="57" t="s">
        <v>263</v>
      </c>
      <c r="D48" s="89">
        <v>0</v>
      </c>
      <c r="E48" s="54"/>
      <c r="F48" s="54"/>
      <c r="G48" s="54"/>
      <c r="H48" s="54">
        <v>0</v>
      </c>
      <c r="I48" s="54"/>
      <c r="J48" s="54"/>
      <c r="K48" s="54">
        <f>J48</f>
        <v>0</v>
      </c>
      <c r="L48" s="54"/>
      <c r="M48" s="54"/>
      <c r="N48" s="54"/>
    </row>
    <row r="49" spans="1:14" s="47" customFormat="1" ht="15" customHeight="1">
      <c r="A49" s="41">
        <v>1123200</v>
      </c>
      <c r="B49" s="22" t="s">
        <v>329</v>
      </c>
      <c r="C49" s="57" t="s">
        <v>264</v>
      </c>
      <c r="D49" s="89"/>
      <c r="E49" s="54"/>
      <c r="F49" s="54"/>
      <c r="G49" s="54"/>
      <c r="H49" s="54"/>
      <c r="I49" s="54"/>
      <c r="J49" s="54"/>
      <c r="K49" s="54">
        <f aca="true" t="shared" si="1" ref="K49:K55">J49</f>
        <v>0</v>
      </c>
      <c r="L49" s="54"/>
      <c r="M49" s="54"/>
      <c r="N49" s="54"/>
    </row>
    <row r="50" spans="1:14" s="47" customFormat="1" ht="24">
      <c r="A50" s="41">
        <v>1123300</v>
      </c>
      <c r="B50" s="22" t="s">
        <v>330</v>
      </c>
      <c r="C50" s="57" t="s">
        <v>265</v>
      </c>
      <c r="D50" s="89">
        <v>0</v>
      </c>
      <c r="E50" s="54"/>
      <c r="F50" s="54"/>
      <c r="G50" s="54"/>
      <c r="H50" s="54">
        <v>0</v>
      </c>
      <c r="I50" s="54"/>
      <c r="J50" s="54"/>
      <c r="K50" s="54">
        <f t="shared" si="1"/>
        <v>0</v>
      </c>
      <c r="L50" s="54"/>
      <c r="M50" s="54"/>
      <c r="N50" s="54"/>
    </row>
    <row r="51" spans="1:14" s="47" customFormat="1" ht="13.5" customHeight="1">
      <c r="A51" s="41">
        <v>1123400</v>
      </c>
      <c r="B51" s="20" t="s">
        <v>331</v>
      </c>
      <c r="C51" s="57" t="s">
        <v>266</v>
      </c>
      <c r="D51" s="89">
        <v>16</v>
      </c>
      <c r="E51" s="54"/>
      <c r="F51" s="54"/>
      <c r="G51" s="54"/>
      <c r="H51" s="54">
        <v>16</v>
      </c>
      <c r="I51" s="54"/>
      <c r="J51" s="54">
        <v>16</v>
      </c>
      <c r="K51" s="54">
        <f t="shared" si="1"/>
        <v>16</v>
      </c>
      <c r="L51" s="54"/>
      <c r="M51" s="54"/>
      <c r="N51" s="54"/>
    </row>
    <row r="52" spans="1:14" s="47" customFormat="1" ht="14.25" customHeight="1">
      <c r="A52" s="41">
        <v>1123500</v>
      </c>
      <c r="B52" s="24" t="s">
        <v>332</v>
      </c>
      <c r="C52" s="61">
        <v>423500</v>
      </c>
      <c r="D52" s="89"/>
      <c r="E52" s="54">
        <v>0</v>
      </c>
      <c r="F52" s="54"/>
      <c r="G52" s="54"/>
      <c r="H52" s="54"/>
      <c r="I52" s="54"/>
      <c r="J52" s="54"/>
      <c r="K52" s="54">
        <f t="shared" si="1"/>
        <v>0</v>
      </c>
      <c r="L52" s="54"/>
      <c r="M52" s="54"/>
      <c r="N52" s="54"/>
    </row>
    <row r="53" spans="1:14" s="47" customFormat="1" ht="24.75" customHeight="1" hidden="1">
      <c r="A53" s="41">
        <v>1123600</v>
      </c>
      <c r="B53" s="22" t="s">
        <v>333</v>
      </c>
      <c r="C53" s="57" t="s">
        <v>267</v>
      </c>
      <c r="D53" s="89"/>
      <c r="E53" s="54"/>
      <c r="F53" s="54"/>
      <c r="G53" s="54"/>
      <c r="H53" s="54"/>
      <c r="I53" s="54"/>
      <c r="J53" s="54"/>
      <c r="K53" s="54">
        <f t="shared" si="1"/>
        <v>0</v>
      </c>
      <c r="L53" s="54"/>
      <c r="M53" s="54"/>
      <c r="N53" s="54"/>
    </row>
    <row r="54" spans="1:14" s="47" customFormat="1" ht="13.5" customHeight="1" hidden="1">
      <c r="A54" s="41">
        <v>1123700</v>
      </c>
      <c r="B54" s="20" t="s">
        <v>334</v>
      </c>
      <c r="C54" s="57" t="s">
        <v>268</v>
      </c>
      <c r="D54" s="89"/>
      <c r="E54" s="54"/>
      <c r="F54" s="54"/>
      <c r="G54" s="54"/>
      <c r="H54" s="54"/>
      <c r="I54" s="54"/>
      <c r="J54" s="54"/>
      <c r="K54" s="54">
        <f t="shared" si="1"/>
        <v>0</v>
      </c>
      <c r="L54" s="54"/>
      <c r="M54" s="54"/>
      <c r="N54" s="54"/>
    </row>
    <row r="55" spans="1:14" s="47" customFormat="1" ht="25.5" customHeight="1" thickBot="1">
      <c r="A55" s="41">
        <v>1123800</v>
      </c>
      <c r="B55" s="20" t="s">
        <v>335</v>
      </c>
      <c r="C55" s="57" t="s">
        <v>269</v>
      </c>
      <c r="D55" s="90">
        <v>650</v>
      </c>
      <c r="E55" s="54"/>
      <c r="F55" s="54"/>
      <c r="G55" s="54"/>
      <c r="H55" s="54">
        <v>650</v>
      </c>
      <c r="I55" s="54"/>
      <c r="J55" s="54">
        <v>600</v>
      </c>
      <c r="K55" s="54">
        <f t="shared" si="1"/>
        <v>600</v>
      </c>
      <c r="L55" s="54"/>
      <c r="M55" s="54"/>
      <c r="N55" s="54"/>
    </row>
    <row r="56" spans="1:14" s="47" customFormat="1" ht="25.5">
      <c r="A56" s="41">
        <v>1124000</v>
      </c>
      <c r="B56" s="59" t="s">
        <v>336</v>
      </c>
      <c r="C56" s="42" t="s">
        <v>179</v>
      </c>
      <c r="D56" s="92">
        <v>40</v>
      </c>
      <c r="E56" s="54">
        <v>0</v>
      </c>
      <c r="F56" s="54"/>
      <c r="G56" s="54"/>
      <c r="H56" s="54">
        <v>40</v>
      </c>
      <c r="I56" s="54"/>
      <c r="J56" s="54">
        <f>J57</f>
        <v>33.5</v>
      </c>
      <c r="K56" s="54">
        <f>K57</f>
        <v>33.5</v>
      </c>
      <c r="L56" s="54"/>
      <c r="M56" s="54"/>
      <c r="N56" s="54"/>
    </row>
    <row r="57" spans="1:14" s="47" customFormat="1" ht="16.5" customHeight="1" thickBot="1">
      <c r="A57" s="41">
        <v>1124100</v>
      </c>
      <c r="B57" s="22" t="s">
        <v>337</v>
      </c>
      <c r="C57" s="57" t="s">
        <v>270</v>
      </c>
      <c r="D57" s="90">
        <v>40</v>
      </c>
      <c r="E57" s="54"/>
      <c r="F57" s="54"/>
      <c r="G57" s="54"/>
      <c r="H57" s="54">
        <v>40</v>
      </c>
      <c r="I57" s="54"/>
      <c r="J57" s="54">
        <v>33.5</v>
      </c>
      <c r="K57" s="54">
        <f>J57</f>
        <v>33.5</v>
      </c>
      <c r="L57" s="54"/>
      <c r="M57" s="54"/>
      <c r="N57" s="54"/>
    </row>
    <row r="58" spans="1:14" s="47" customFormat="1" ht="18" customHeight="1">
      <c r="A58" s="41">
        <v>1125000</v>
      </c>
      <c r="B58" s="59" t="s">
        <v>338</v>
      </c>
      <c r="C58" s="42" t="s">
        <v>179</v>
      </c>
      <c r="D58" s="92">
        <v>140</v>
      </c>
      <c r="E58" s="54">
        <v>0</v>
      </c>
      <c r="F58" s="54"/>
      <c r="G58" s="54"/>
      <c r="H58" s="54">
        <v>140</v>
      </c>
      <c r="I58" s="54"/>
      <c r="J58" s="107">
        <f>J60+J59</f>
        <v>140</v>
      </c>
      <c r="K58" s="107">
        <f>K60+K59</f>
        <v>140</v>
      </c>
      <c r="L58" s="54"/>
      <c r="M58" s="54"/>
      <c r="N58" s="54"/>
    </row>
    <row r="59" spans="1:14" s="47" customFormat="1" ht="26.25" customHeight="1" hidden="1">
      <c r="A59" s="41">
        <v>1125100</v>
      </c>
      <c r="B59" s="20" t="s">
        <v>339</v>
      </c>
      <c r="C59" s="57" t="s">
        <v>271</v>
      </c>
      <c r="D59" s="89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s="47" customFormat="1" ht="39" thickBot="1">
      <c r="A60" s="41">
        <v>1125200</v>
      </c>
      <c r="B60" s="20" t="s">
        <v>340</v>
      </c>
      <c r="C60" s="57" t="s">
        <v>272</v>
      </c>
      <c r="D60" s="90">
        <v>140</v>
      </c>
      <c r="E60" s="54">
        <v>0</v>
      </c>
      <c r="F60" s="54"/>
      <c r="G60" s="54"/>
      <c r="H60" s="54">
        <v>140</v>
      </c>
      <c r="I60" s="54"/>
      <c r="J60" s="54">
        <v>140</v>
      </c>
      <c r="K60" s="54">
        <f>J60</f>
        <v>140</v>
      </c>
      <c r="L60" s="54"/>
      <c r="M60" s="54"/>
      <c r="N60" s="54"/>
    </row>
    <row r="61" spans="1:14" s="47" customFormat="1" ht="15">
      <c r="A61" s="41">
        <v>1126000</v>
      </c>
      <c r="B61" s="59" t="s">
        <v>341</v>
      </c>
      <c r="C61" s="42" t="s">
        <v>179</v>
      </c>
      <c r="D61" s="92">
        <v>200</v>
      </c>
      <c r="E61" s="54">
        <v>0</v>
      </c>
      <c r="F61" s="54"/>
      <c r="G61" s="54"/>
      <c r="H61" s="54">
        <v>200</v>
      </c>
      <c r="I61" s="54"/>
      <c r="J61" s="107">
        <f>J62+J63+J64+J65+J67+J68+J69</f>
        <v>160</v>
      </c>
      <c r="K61" s="107">
        <f>K62+K63+K64+K65+K67+K68+K69</f>
        <v>160</v>
      </c>
      <c r="L61" s="54"/>
      <c r="M61" s="54"/>
      <c r="N61" s="54"/>
    </row>
    <row r="62" spans="1:14" s="47" customFormat="1" ht="14.25" customHeight="1">
      <c r="A62" s="41">
        <v>1126100</v>
      </c>
      <c r="B62" s="22" t="s">
        <v>342</v>
      </c>
      <c r="C62" s="57" t="s">
        <v>273</v>
      </c>
      <c r="D62" s="89">
        <v>120</v>
      </c>
      <c r="E62" s="54">
        <v>0</v>
      </c>
      <c r="F62" s="54"/>
      <c r="G62" s="54"/>
      <c r="H62" s="54">
        <v>120</v>
      </c>
      <c r="I62" s="54"/>
      <c r="J62" s="54">
        <v>120</v>
      </c>
      <c r="K62" s="54">
        <f>J62</f>
        <v>120</v>
      </c>
      <c r="L62" s="54"/>
      <c r="M62" s="54"/>
      <c r="N62" s="54"/>
    </row>
    <row r="63" spans="1:14" s="47" customFormat="1" ht="14.25" customHeight="1">
      <c r="A63" s="41">
        <v>1126200</v>
      </c>
      <c r="B63" s="20" t="s">
        <v>343</v>
      </c>
      <c r="C63" s="57" t="s">
        <v>274</v>
      </c>
      <c r="D63" s="89"/>
      <c r="E63" s="54"/>
      <c r="F63" s="54"/>
      <c r="G63" s="54"/>
      <c r="H63" s="54"/>
      <c r="I63" s="54"/>
      <c r="J63" s="54"/>
      <c r="K63" s="54">
        <f aca="true" t="shared" si="2" ref="K63:K69">J63</f>
        <v>0</v>
      </c>
      <c r="L63" s="54"/>
      <c r="M63" s="54"/>
      <c r="N63" s="54"/>
    </row>
    <row r="64" spans="1:14" s="47" customFormat="1" ht="24.75" customHeight="1">
      <c r="A64" s="41">
        <v>1126300</v>
      </c>
      <c r="B64" s="20" t="s">
        <v>344</v>
      </c>
      <c r="C64" s="57" t="s">
        <v>275</v>
      </c>
      <c r="D64" s="89"/>
      <c r="E64" s="54"/>
      <c r="F64" s="54"/>
      <c r="G64" s="54"/>
      <c r="H64" s="54"/>
      <c r="I64" s="54"/>
      <c r="J64" s="54"/>
      <c r="K64" s="54">
        <f t="shared" si="2"/>
        <v>0</v>
      </c>
      <c r="L64" s="54"/>
      <c r="M64" s="54"/>
      <c r="N64" s="54"/>
    </row>
    <row r="65" spans="1:14" s="47" customFormat="1" ht="17.25" customHeight="1">
      <c r="A65" s="55">
        <v>1126400</v>
      </c>
      <c r="B65" s="27" t="s">
        <v>345</v>
      </c>
      <c r="C65" s="57" t="s">
        <v>276</v>
      </c>
      <c r="D65" s="89"/>
      <c r="E65" s="54"/>
      <c r="F65" s="54"/>
      <c r="G65" s="54"/>
      <c r="H65" s="54"/>
      <c r="I65" s="54"/>
      <c r="J65" s="54"/>
      <c r="K65" s="54">
        <f t="shared" si="2"/>
        <v>0</v>
      </c>
      <c r="L65" s="54"/>
      <c r="M65" s="54"/>
      <c r="N65" s="54"/>
    </row>
    <row r="66" spans="1:14" s="47" customFormat="1" ht="21" customHeight="1" hidden="1">
      <c r="A66" s="58">
        <v>1126500</v>
      </c>
      <c r="B66" s="62" t="s">
        <v>346</v>
      </c>
      <c r="C66" s="57" t="s">
        <v>277</v>
      </c>
      <c r="D66" s="89"/>
      <c r="E66" s="54"/>
      <c r="F66" s="54"/>
      <c r="G66" s="54"/>
      <c r="H66" s="54"/>
      <c r="I66" s="54"/>
      <c r="J66" s="54"/>
      <c r="K66" s="54">
        <f t="shared" si="2"/>
        <v>0</v>
      </c>
      <c r="L66" s="54"/>
      <c r="M66" s="54"/>
      <c r="N66" s="54"/>
    </row>
    <row r="67" spans="1:14" s="47" customFormat="1" ht="25.5" customHeight="1">
      <c r="A67" s="55">
        <v>1126600</v>
      </c>
      <c r="B67" s="25" t="s">
        <v>347</v>
      </c>
      <c r="C67" s="57" t="s">
        <v>278</v>
      </c>
      <c r="D67" s="89"/>
      <c r="E67" s="54"/>
      <c r="F67" s="54"/>
      <c r="G67" s="54"/>
      <c r="H67" s="54"/>
      <c r="I67" s="54"/>
      <c r="J67" s="54"/>
      <c r="K67" s="54">
        <f t="shared" si="2"/>
        <v>0</v>
      </c>
      <c r="L67" s="54"/>
      <c r="M67" s="54"/>
      <c r="N67" s="54"/>
    </row>
    <row r="68" spans="1:14" s="47" customFormat="1" ht="25.5" customHeight="1">
      <c r="A68" s="55">
        <v>1126700</v>
      </c>
      <c r="B68" s="25" t="s">
        <v>348</v>
      </c>
      <c r="C68" s="57" t="s">
        <v>279</v>
      </c>
      <c r="D68" s="89">
        <v>50</v>
      </c>
      <c r="E68" s="54">
        <v>0</v>
      </c>
      <c r="F68" s="54"/>
      <c r="G68" s="54"/>
      <c r="H68" s="54">
        <v>50</v>
      </c>
      <c r="I68" s="54"/>
      <c r="J68" s="54">
        <v>40</v>
      </c>
      <c r="K68" s="54">
        <f t="shared" si="2"/>
        <v>40</v>
      </c>
      <c r="L68" s="54"/>
      <c r="M68" s="54"/>
      <c r="N68" s="54"/>
    </row>
    <row r="69" spans="1:14" s="47" customFormat="1" ht="13.5" customHeight="1" thickBot="1">
      <c r="A69" s="55">
        <v>1126800</v>
      </c>
      <c r="B69" s="25" t="s">
        <v>349</v>
      </c>
      <c r="C69" s="57" t="s">
        <v>280</v>
      </c>
      <c r="D69" s="90">
        <v>30</v>
      </c>
      <c r="E69" s="54">
        <v>0</v>
      </c>
      <c r="F69" s="54"/>
      <c r="G69" s="54"/>
      <c r="H69" s="54">
        <v>30</v>
      </c>
      <c r="I69" s="54"/>
      <c r="J69" s="54"/>
      <c r="K69" s="54">
        <f t="shared" si="2"/>
        <v>0</v>
      </c>
      <c r="L69" s="54"/>
      <c r="M69" s="54"/>
      <c r="N69" s="54"/>
    </row>
    <row r="70" spans="1:14" s="47" customFormat="1" ht="9.75" customHeight="1" hidden="1">
      <c r="A70" s="55">
        <v>1130000</v>
      </c>
      <c r="B70" s="63" t="s">
        <v>350</v>
      </c>
      <c r="C70" s="42" t="s">
        <v>179</v>
      </c>
      <c r="D70" s="92">
        <v>0</v>
      </c>
      <c r="E70" s="54">
        <v>0</v>
      </c>
      <c r="F70" s="54"/>
      <c r="G70" s="54"/>
      <c r="H70" s="54">
        <v>0</v>
      </c>
      <c r="I70" s="54"/>
      <c r="J70" s="54"/>
      <c r="K70" s="54"/>
      <c r="L70" s="54"/>
      <c r="M70" s="54"/>
      <c r="N70" s="54"/>
    </row>
    <row r="71" spans="1:14" s="47" customFormat="1" ht="0.75" customHeight="1" hidden="1">
      <c r="A71" s="55">
        <v>1130100</v>
      </c>
      <c r="B71" s="27" t="s">
        <v>351</v>
      </c>
      <c r="C71" s="57" t="s">
        <v>281</v>
      </c>
      <c r="D71" s="89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s="47" customFormat="1" ht="25.5" hidden="1">
      <c r="A72" s="55">
        <v>1130200</v>
      </c>
      <c r="B72" s="27" t="s">
        <v>352</v>
      </c>
      <c r="C72" s="57" t="s">
        <v>282</v>
      </c>
      <c r="D72" s="89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s="47" customFormat="1" ht="14.25" customHeight="1" hidden="1">
      <c r="A73" s="55">
        <v>1130300</v>
      </c>
      <c r="B73" s="27" t="s">
        <v>353</v>
      </c>
      <c r="C73" s="57" t="s">
        <v>283</v>
      </c>
      <c r="D73" s="89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s="47" customFormat="1" ht="25.5" hidden="1">
      <c r="A74" s="55">
        <v>1130400</v>
      </c>
      <c r="B74" s="27" t="s">
        <v>354</v>
      </c>
      <c r="C74" s="57" t="s">
        <v>284</v>
      </c>
      <c r="D74" s="88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s="47" customFormat="1" ht="1.5" customHeight="1" hidden="1">
      <c r="A75" s="55">
        <v>1131000</v>
      </c>
      <c r="B75" s="63" t="s">
        <v>355</v>
      </c>
      <c r="C75" s="42" t="s">
        <v>179</v>
      </c>
      <c r="D75" s="89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s="47" customFormat="1" ht="0.75" customHeight="1" hidden="1">
      <c r="A76" s="55">
        <v>1131100</v>
      </c>
      <c r="B76" s="27" t="s">
        <v>356</v>
      </c>
      <c r="C76" s="57" t="s">
        <v>285</v>
      </c>
      <c r="D76" s="89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s="47" customFormat="1" ht="15" hidden="1">
      <c r="A77" s="55">
        <v>1131200</v>
      </c>
      <c r="B77" s="27" t="s">
        <v>357</v>
      </c>
      <c r="C77" s="57" t="s">
        <v>286</v>
      </c>
      <c r="D77" s="89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s="47" customFormat="1" ht="26.25" hidden="1" thickBot="1">
      <c r="A78" s="55">
        <v>1131300</v>
      </c>
      <c r="B78" s="27" t="s">
        <v>358</v>
      </c>
      <c r="C78" s="57" t="s">
        <v>287</v>
      </c>
      <c r="D78" s="90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s="47" customFormat="1" ht="10.5" customHeight="1" hidden="1">
      <c r="A79" s="41">
        <v>1140000</v>
      </c>
      <c r="B79" s="63" t="s">
        <v>359</v>
      </c>
      <c r="C79" s="42" t="s">
        <v>179</v>
      </c>
      <c r="D79" s="92">
        <v>0</v>
      </c>
      <c r="E79" s="54">
        <v>0</v>
      </c>
      <c r="F79" s="54"/>
      <c r="G79" s="54"/>
      <c r="H79" s="54">
        <v>0</v>
      </c>
      <c r="I79" s="54"/>
      <c r="J79" s="54"/>
      <c r="K79" s="54"/>
      <c r="L79" s="54"/>
      <c r="M79" s="54"/>
      <c r="N79" s="54"/>
    </row>
    <row r="80" spans="1:14" s="47" customFormat="1" ht="20.25" customHeight="1" hidden="1">
      <c r="A80" s="41">
        <v>1141000</v>
      </c>
      <c r="B80" s="2" t="s">
        <v>360</v>
      </c>
      <c r="C80" s="57" t="s">
        <v>288</v>
      </c>
      <c r="D80" s="89"/>
      <c r="E80" s="54">
        <v>0</v>
      </c>
      <c r="F80" s="54"/>
      <c r="G80" s="54"/>
      <c r="H80" s="54"/>
      <c r="I80" s="54"/>
      <c r="J80" s="54"/>
      <c r="K80" s="54"/>
      <c r="L80" s="54"/>
      <c r="M80" s="54"/>
      <c r="N80" s="54"/>
    </row>
    <row r="81" spans="1:14" s="47" customFormat="1" ht="21.75" customHeight="1" hidden="1">
      <c r="A81" s="41">
        <v>1142000</v>
      </c>
      <c r="B81" s="2" t="s">
        <v>361</v>
      </c>
      <c r="C81" s="57" t="s">
        <v>289</v>
      </c>
      <c r="D81" s="89"/>
      <c r="E81" s="54">
        <v>0</v>
      </c>
      <c r="F81" s="54"/>
      <c r="G81" s="54"/>
      <c r="H81" s="54"/>
      <c r="I81" s="54"/>
      <c r="J81" s="54"/>
      <c r="K81" s="54"/>
      <c r="L81" s="54"/>
      <c r="M81" s="54"/>
      <c r="N81" s="54"/>
    </row>
    <row r="82" spans="1:14" s="47" customFormat="1" ht="22.5" customHeight="1" hidden="1">
      <c r="A82" s="41">
        <v>1143000</v>
      </c>
      <c r="B82" s="2" t="s">
        <v>362</v>
      </c>
      <c r="C82" s="57" t="s">
        <v>290</v>
      </c>
      <c r="D82" s="89"/>
      <c r="E82" s="54">
        <v>0</v>
      </c>
      <c r="F82" s="54"/>
      <c r="G82" s="54"/>
      <c r="H82" s="54"/>
      <c r="I82" s="54"/>
      <c r="J82" s="54"/>
      <c r="K82" s="54"/>
      <c r="L82" s="54"/>
      <c r="M82" s="54"/>
      <c r="N82" s="54"/>
    </row>
    <row r="83" spans="1:14" s="47" customFormat="1" ht="22.5" customHeight="1" hidden="1" thickBot="1">
      <c r="A83" s="41">
        <v>1144000</v>
      </c>
      <c r="B83" s="2" t="s">
        <v>363</v>
      </c>
      <c r="C83" s="57" t="s">
        <v>291</v>
      </c>
      <c r="D83" s="90"/>
      <c r="E83" s="54">
        <v>0</v>
      </c>
      <c r="F83" s="54"/>
      <c r="G83" s="54"/>
      <c r="H83" s="54"/>
      <c r="I83" s="54"/>
      <c r="J83" s="54"/>
      <c r="K83" s="54"/>
      <c r="L83" s="54"/>
      <c r="M83" s="54"/>
      <c r="N83" s="54"/>
    </row>
    <row r="84" spans="1:14" s="47" customFormat="1" ht="12.75" customHeight="1" hidden="1">
      <c r="A84" s="64">
        <v>1150000</v>
      </c>
      <c r="B84" s="65" t="s">
        <v>364</v>
      </c>
      <c r="C84" s="42" t="s">
        <v>179</v>
      </c>
      <c r="D84" s="92">
        <v>0</v>
      </c>
      <c r="E84" s="54">
        <v>0</v>
      </c>
      <c r="F84" s="54"/>
      <c r="G84" s="54"/>
      <c r="H84" s="54">
        <v>0</v>
      </c>
      <c r="I84" s="54"/>
      <c r="J84" s="54"/>
      <c r="K84" s="54"/>
      <c r="L84" s="54"/>
      <c r="M84" s="54"/>
      <c r="N84" s="54"/>
    </row>
    <row r="85" spans="1:14" s="47" customFormat="1" ht="0.75" customHeight="1" hidden="1">
      <c r="A85" s="64">
        <v>1151000</v>
      </c>
      <c r="B85" s="66" t="s">
        <v>365</v>
      </c>
      <c r="C85" s="42" t="s">
        <v>179</v>
      </c>
      <c r="D85" s="93">
        <v>0</v>
      </c>
      <c r="E85" s="54">
        <v>0</v>
      </c>
      <c r="F85" s="54"/>
      <c r="G85" s="54"/>
      <c r="H85" s="54">
        <v>0</v>
      </c>
      <c r="I85" s="54"/>
      <c r="J85" s="54"/>
      <c r="K85" s="54"/>
      <c r="L85" s="54"/>
      <c r="M85" s="54"/>
      <c r="N85" s="54"/>
    </row>
    <row r="86" spans="1:14" s="47" customFormat="1" ht="27" customHeight="1" hidden="1">
      <c r="A86" s="64">
        <v>1151100</v>
      </c>
      <c r="B86" s="67" t="s">
        <v>366</v>
      </c>
      <c r="C86" s="68">
        <v>461100</v>
      </c>
      <c r="D86" s="93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s="69" customFormat="1" ht="28.5" customHeight="1" hidden="1">
      <c r="A87" s="64">
        <v>1151200</v>
      </c>
      <c r="B87" s="67" t="s">
        <v>367</v>
      </c>
      <c r="C87" s="68">
        <v>461200</v>
      </c>
      <c r="D87" s="94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s="69" customFormat="1" ht="24.75" customHeight="1" hidden="1">
      <c r="A88" s="64">
        <v>1152000</v>
      </c>
      <c r="B88" s="65" t="s">
        <v>368</v>
      </c>
      <c r="C88" s="42" t="s">
        <v>179</v>
      </c>
      <c r="D88" s="95">
        <v>0</v>
      </c>
      <c r="E88" s="43">
        <v>0</v>
      </c>
      <c r="F88" s="43"/>
      <c r="G88" s="43"/>
      <c r="H88" s="43">
        <v>0</v>
      </c>
      <c r="I88" s="43"/>
      <c r="J88" s="43"/>
      <c r="K88" s="43"/>
      <c r="L88" s="43"/>
      <c r="M88" s="43"/>
      <c r="N88" s="43"/>
    </row>
    <row r="89" spans="1:14" s="69" customFormat="1" ht="21" hidden="1">
      <c r="A89" s="64">
        <v>1152100</v>
      </c>
      <c r="B89" s="70" t="s">
        <v>369</v>
      </c>
      <c r="C89" s="68">
        <v>462100</v>
      </c>
      <c r="D89" s="96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s="69" customFormat="1" ht="2.25" customHeight="1" hidden="1">
      <c r="A90" s="64">
        <v>1152200</v>
      </c>
      <c r="B90" s="70" t="s">
        <v>370</v>
      </c>
      <c r="C90" s="68">
        <v>462200</v>
      </c>
      <c r="D90" s="97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s="69" customFormat="1" ht="21" hidden="1">
      <c r="A91" s="64">
        <v>1153000</v>
      </c>
      <c r="B91" s="65" t="s">
        <v>371</v>
      </c>
      <c r="C91" s="42" t="s">
        <v>179</v>
      </c>
      <c r="D91" s="98">
        <v>0</v>
      </c>
      <c r="E91" s="43">
        <v>0</v>
      </c>
      <c r="F91" s="43"/>
      <c r="G91" s="43"/>
      <c r="H91" s="43">
        <v>0</v>
      </c>
      <c r="I91" s="43"/>
      <c r="J91" s="43"/>
      <c r="K91" s="43"/>
      <c r="L91" s="43"/>
      <c r="M91" s="43"/>
      <c r="N91" s="43"/>
    </row>
    <row r="92" spans="1:14" s="69" customFormat="1" ht="21" hidden="1">
      <c r="A92" s="64">
        <v>1153100</v>
      </c>
      <c r="B92" s="70" t="s">
        <v>372</v>
      </c>
      <c r="C92" s="68">
        <v>463100</v>
      </c>
      <c r="D92" s="95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 s="69" customFormat="1" ht="21" hidden="1">
      <c r="A93" s="64">
        <v>1153200</v>
      </c>
      <c r="B93" s="70" t="s">
        <v>373</v>
      </c>
      <c r="C93" s="68">
        <v>463200</v>
      </c>
      <c r="D93" s="95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s="69" customFormat="1" ht="42" hidden="1">
      <c r="A94" s="64">
        <v>1153300</v>
      </c>
      <c r="B94" s="70" t="s">
        <v>374</v>
      </c>
      <c r="C94" s="68">
        <v>463300</v>
      </c>
      <c r="D94" s="95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s="69" customFormat="1" ht="24.75" customHeight="1" hidden="1">
      <c r="A95" s="64">
        <v>1153400</v>
      </c>
      <c r="B95" s="70" t="s">
        <v>375</v>
      </c>
      <c r="C95" s="68">
        <v>463400</v>
      </c>
      <c r="D95" s="95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1:14" s="69" customFormat="1" ht="21" hidden="1">
      <c r="A96" s="64">
        <v>1153500</v>
      </c>
      <c r="B96" s="71" t="s">
        <v>376</v>
      </c>
      <c r="C96" s="68">
        <v>463500</v>
      </c>
      <c r="D96" s="95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s="69" customFormat="1" ht="31.5" hidden="1">
      <c r="A97" s="64">
        <v>1153700</v>
      </c>
      <c r="B97" s="71" t="s">
        <v>377</v>
      </c>
      <c r="C97" s="68">
        <v>463700</v>
      </c>
      <c r="D97" s="95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1:14" s="69" customFormat="1" ht="24.75" customHeight="1" hidden="1">
      <c r="A98" s="64">
        <v>1153800</v>
      </c>
      <c r="B98" s="71" t="s">
        <v>378</v>
      </c>
      <c r="C98" s="68">
        <v>463800</v>
      </c>
      <c r="D98" s="95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1:14" s="69" customFormat="1" ht="15" hidden="1">
      <c r="A99" s="64">
        <v>1153900</v>
      </c>
      <c r="B99" s="71" t="s">
        <v>379</v>
      </c>
      <c r="C99" s="68">
        <v>463900</v>
      </c>
      <c r="D99" s="95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s="69" customFormat="1" ht="21" hidden="1">
      <c r="A100" s="64">
        <v>1154000</v>
      </c>
      <c r="B100" s="72" t="s">
        <v>380</v>
      </c>
      <c r="C100" s="42" t="s">
        <v>179</v>
      </c>
      <c r="D100" s="95">
        <v>0</v>
      </c>
      <c r="E100" s="43">
        <v>0</v>
      </c>
      <c r="F100" s="43"/>
      <c r="G100" s="43"/>
      <c r="H100" s="43">
        <v>0</v>
      </c>
      <c r="I100" s="43"/>
      <c r="J100" s="43"/>
      <c r="K100" s="43"/>
      <c r="L100" s="43"/>
      <c r="M100" s="43"/>
      <c r="N100" s="43"/>
    </row>
    <row r="101" spans="1:14" s="69" customFormat="1" ht="1.5" customHeight="1" hidden="1">
      <c r="A101" s="64">
        <v>1154100</v>
      </c>
      <c r="B101" s="71" t="s">
        <v>381</v>
      </c>
      <c r="C101" s="68">
        <v>465100</v>
      </c>
      <c r="D101" s="99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s="69" customFormat="1" ht="21" hidden="1">
      <c r="A102" s="64">
        <v>1154200</v>
      </c>
      <c r="B102" s="71" t="s">
        <v>382</v>
      </c>
      <c r="C102" s="68">
        <v>465200</v>
      </c>
      <c r="D102" s="99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1:14" s="69" customFormat="1" ht="12" customHeight="1" hidden="1">
      <c r="A103" s="64">
        <v>1154300</v>
      </c>
      <c r="B103" s="71" t="s">
        <v>383</v>
      </c>
      <c r="C103" s="68">
        <v>465300</v>
      </c>
      <c r="D103" s="99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s="69" customFormat="1" ht="31.5" hidden="1">
      <c r="A104" s="64">
        <v>1154500</v>
      </c>
      <c r="B104" s="71" t="s">
        <v>384</v>
      </c>
      <c r="C104" s="68">
        <v>465500</v>
      </c>
      <c r="D104" s="99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s="69" customFormat="1" ht="31.5" hidden="1">
      <c r="A105" s="64">
        <v>1154600</v>
      </c>
      <c r="B105" s="71" t="s">
        <v>385</v>
      </c>
      <c r="C105" s="68">
        <v>465600</v>
      </c>
      <c r="D105" s="96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s="69" customFormat="1" ht="15.75" hidden="1" thickBot="1">
      <c r="A106" s="64">
        <v>1154700</v>
      </c>
      <c r="B106" s="71" t="s">
        <v>386</v>
      </c>
      <c r="C106" s="57" t="s">
        <v>292</v>
      </c>
      <c r="D106" s="97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1:14" s="69" customFormat="1" ht="21.75" customHeight="1" hidden="1">
      <c r="A107" s="73">
        <v>1160000</v>
      </c>
      <c r="B107" s="3" t="s">
        <v>387</v>
      </c>
      <c r="C107" s="42" t="s">
        <v>179</v>
      </c>
      <c r="D107" s="100">
        <v>0</v>
      </c>
      <c r="E107" s="43">
        <v>0</v>
      </c>
      <c r="F107" s="43"/>
      <c r="G107" s="43"/>
      <c r="H107" s="43">
        <v>0</v>
      </c>
      <c r="I107" s="43"/>
      <c r="J107" s="43"/>
      <c r="K107" s="43"/>
      <c r="L107" s="43"/>
      <c r="M107" s="43"/>
      <c r="N107" s="43"/>
    </row>
    <row r="108" spans="1:14" s="69" customFormat="1" ht="0.75" customHeight="1" hidden="1">
      <c r="A108" s="41">
        <v>1161000</v>
      </c>
      <c r="B108" s="3" t="s">
        <v>388</v>
      </c>
      <c r="C108" s="42" t="s">
        <v>179</v>
      </c>
      <c r="D108" s="96">
        <v>0</v>
      </c>
      <c r="E108" s="43">
        <v>0</v>
      </c>
      <c r="F108" s="43"/>
      <c r="G108" s="43"/>
      <c r="H108" s="43">
        <v>0</v>
      </c>
      <c r="I108" s="43"/>
      <c r="J108" s="43"/>
      <c r="K108" s="43"/>
      <c r="L108" s="43"/>
      <c r="M108" s="43"/>
      <c r="N108" s="43"/>
    </row>
    <row r="109" spans="1:14" s="69" customFormat="1" ht="0.75" customHeight="1" hidden="1">
      <c r="A109" s="41">
        <v>1161100</v>
      </c>
      <c r="B109" s="1" t="s">
        <v>419</v>
      </c>
      <c r="C109" s="61">
        <v>471100</v>
      </c>
      <c r="D109" s="96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1:14" s="69" customFormat="1" ht="31.5" hidden="1">
      <c r="A110" s="41">
        <v>1161200</v>
      </c>
      <c r="B110" s="2" t="s">
        <v>420</v>
      </c>
      <c r="C110" s="61">
        <v>471200</v>
      </c>
      <c r="D110" s="96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1:14" s="69" customFormat="1" ht="31.5" hidden="1">
      <c r="A111" s="41">
        <v>1162000</v>
      </c>
      <c r="B111" s="3" t="s">
        <v>389</v>
      </c>
      <c r="C111" s="42" t="s">
        <v>179</v>
      </c>
      <c r="D111" s="96">
        <v>0</v>
      </c>
      <c r="E111" s="43">
        <v>0</v>
      </c>
      <c r="F111" s="43"/>
      <c r="G111" s="43"/>
      <c r="H111" s="43">
        <v>0</v>
      </c>
      <c r="I111" s="43"/>
      <c r="J111" s="43"/>
      <c r="K111" s="43"/>
      <c r="L111" s="43"/>
      <c r="M111" s="43"/>
      <c r="N111" s="43"/>
    </row>
    <row r="112" spans="1:14" s="69" customFormat="1" ht="1.5" customHeight="1" hidden="1">
      <c r="A112" s="41">
        <v>1162100</v>
      </c>
      <c r="B112" s="27" t="s">
        <v>421</v>
      </c>
      <c r="C112" s="57" t="s">
        <v>293</v>
      </c>
      <c r="D112" s="96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1:14" s="69" customFormat="1" ht="25.5" hidden="1">
      <c r="A113" s="41">
        <v>1162200</v>
      </c>
      <c r="B113" s="27" t="s">
        <v>422</v>
      </c>
      <c r="C113" s="57" t="s">
        <v>294</v>
      </c>
      <c r="D113" s="96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1:14" s="69" customFormat="1" ht="15.75" customHeight="1" hidden="1">
      <c r="A114" s="41">
        <v>1162300</v>
      </c>
      <c r="B114" s="27" t="s">
        <v>423</v>
      </c>
      <c r="C114" s="57" t="s">
        <v>296</v>
      </c>
      <c r="D114" s="96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1:14" s="69" customFormat="1" ht="25.5" hidden="1">
      <c r="A115" s="41">
        <v>1162400</v>
      </c>
      <c r="B115" s="27" t="s">
        <v>424</v>
      </c>
      <c r="C115" s="57" t="s">
        <v>297</v>
      </c>
      <c r="D115" s="96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s="69" customFormat="1" ht="38.25" hidden="1">
      <c r="A116" s="41">
        <v>1162500</v>
      </c>
      <c r="B116" s="27" t="s">
        <v>425</v>
      </c>
      <c r="C116" s="57" t="s">
        <v>298</v>
      </c>
      <c r="D116" s="96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s="69" customFormat="1" ht="25.5" hidden="1">
      <c r="A117" s="41">
        <v>1162600</v>
      </c>
      <c r="B117" s="27" t="s">
        <v>426</v>
      </c>
      <c r="C117" s="57" t="s">
        <v>299</v>
      </c>
      <c r="D117" s="96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1:14" s="69" customFormat="1" ht="25.5" hidden="1">
      <c r="A118" s="41">
        <v>1162700</v>
      </c>
      <c r="B118" s="20" t="s">
        <v>427</v>
      </c>
      <c r="C118" s="57" t="s">
        <v>300</v>
      </c>
      <c r="D118" s="96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1:14" s="69" customFormat="1" ht="25.5" hidden="1">
      <c r="A119" s="41">
        <v>1162800</v>
      </c>
      <c r="B119" s="27" t="s">
        <v>428</v>
      </c>
      <c r="C119" s="57" t="s">
        <v>301</v>
      </c>
      <c r="D119" s="101"/>
      <c r="E119" s="74"/>
      <c r="F119" s="74"/>
      <c r="G119" s="74"/>
      <c r="H119" s="74"/>
      <c r="I119" s="74"/>
      <c r="J119" s="74"/>
      <c r="K119" s="74"/>
      <c r="L119" s="74"/>
      <c r="M119" s="74"/>
      <c r="N119" s="74"/>
    </row>
    <row r="120" spans="1:14" s="69" customFormat="1" ht="13.5" customHeight="1" hidden="1">
      <c r="A120" s="75">
        <v>1162900</v>
      </c>
      <c r="B120" s="27" t="s">
        <v>429</v>
      </c>
      <c r="C120" s="57" t="s">
        <v>302</v>
      </c>
      <c r="D120" s="101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4" s="69" customFormat="1" ht="13.5" customHeight="1" hidden="1">
      <c r="A121" s="75">
        <v>1163000</v>
      </c>
      <c r="B121" s="63" t="s">
        <v>390</v>
      </c>
      <c r="C121" s="42" t="s">
        <v>179</v>
      </c>
      <c r="D121" s="101">
        <v>0</v>
      </c>
      <c r="E121" s="74">
        <v>0</v>
      </c>
      <c r="F121" s="74"/>
      <c r="G121" s="74"/>
      <c r="H121" s="74">
        <v>0</v>
      </c>
      <c r="I121" s="74"/>
      <c r="J121" s="74"/>
      <c r="K121" s="74"/>
      <c r="L121" s="74"/>
      <c r="M121" s="74"/>
      <c r="N121" s="74"/>
    </row>
    <row r="122" spans="1:14" s="69" customFormat="1" ht="13.5" customHeight="1" hidden="1">
      <c r="A122" s="75">
        <v>1163100</v>
      </c>
      <c r="B122" s="27" t="s">
        <v>391</v>
      </c>
      <c r="C122" s="57" t="s">
        <v>304</v>
      </c>
      <c r="D122" s="102"/>
      <c r="E122" s="74"/>
      <c r="F122" s="74"/>
      <c r="G122" s="74"/>
      <c r="H122" s="74"/>
      <c r="I122" s="74"/>
      <c r="J122" s="74"/>
      <c r="K122" s="74"/>
      <c r="L122" s="74"/>
      <c r="M122" s="74"/>
      <c r="N122" s="74"/>
    </row>
    <row r="123" spans="1:14" s="69" customFormat="1" ht="15.75" customHeight="1">
      <c r="A123" s="75">
        <v>1170000</v>
      </c>
      <c r="B123" s="59" t="s">
        <v>392</v>
      </c>
      <c r="C123" s="42" t="s">
        <v>179</v>
      </c>
      <c r="D123" s="103">
        <v>100</v>
      </c>
      <c r="E123" s="74">
        <v>0</v>
      </c>
      <c r="F123" s="74"/>
      <c r="G123" s="74"/>
      <c r="H123" s="74">
        <v>100</v>
      </c>
      <c r="I123" s="74"/>
      <c r="J123" s="74">
        <f>J124+J127</f>
        <v>3</v>
      </c>
      <c r="K123" s="74">
        <f>K124+K127</f>
        <v>3</v>
      </c>
      <c r="L123" s="74"/>
      <c r="M123" s="74"/>
      <c r="N123" s="74"/>
    </row>
    <row r="124" spans="1:14" s="69" customFormat="1" ht="29.25" customHeight="1">
      <c r="A124" s="75">
        <v>1171000</v>
      </c>
      <c r="B124" s="23" t="s">
        <v>393</v>
      </c>
      <c r="C124" s="42" t="s">
        <v>179</v>
      </c>
      <c r="D124" s="104">
        <v>0</v>
      </c>
      <c r="E124" s="74">
        <v>0</v>
      </c>
      <c r="F124" s="74"/>
      <c r="G124" s="74"/>
      <c r="H124" s="74">
        <v>0</v>
      </c>
      <c r="I124" s="74"/>
      <c r="J124" s="74"/>
      <c r="K124" s="74"/>
      <c r="L124" s="74"/>
      <c r="M124" s="74"/>
      <c r="N124" s="74"/>
    </row>
    <row r="125" spans="1:14" s="69" customFormat="1" ht="38.25" customHeight="1" hidden="1">
      <c r="A125" s="75">
        <v>1171100</v>
      </c>
      <c r="B125" s="20" t="s">
        <v>430</v>
      </c>
      <c r="C125" s="57" t="s">
        <v>56</v>
      </c>
      <c r="D125" s="101"/>
      <c r="E125" s="74"/>
      <c r="F125" s="74"/>
      <c r="G125" s="74"/>
      <c r="H125" s="74"/>
      <c r="I125" s="74"/>
      <c r="J125" s="74"/>
      <c r="K125" s="74"/>
      <c r="L125" s="74"/>
      <c r="M125" s="74"/>
      <c r="N125" s="74"/>
    </row>
    <row r="126" spans="1:14" s="69" customFormat="1" ht="27" customHeight="1" hidden="1">
      <c r="A126" s="75">
        <v>1171200</v>
      </c>
      <c r="B126" s="27" t="s">
        <v>431</v>
      </c>
      <c r="C126" s="57" t="s">
        <v>57</v>
      </c>
      <c r="D126" s="101"/>
      <c r="E126" s="74"/>
      <c r="F126" s="74"/>
      <c r="G126" s="74"/>
      <c r="H126" s="74"/>
      <c r="I126" s="74"/>
      <c r="J126" s="74"/>
      <c r="K126" s="74"/>
      <c r="L126" s="74"/>
      <c r="M126" s="74"/>
      <c r="N126" s="74"/>
    </row>
    <row r="127" spans="1:14" s="69" customFormat="1" ht="42" customHeight="1">
      <c r="A127" s="41">
        <v>1172000</v>
      </c>
      <c r="B127" s="26" t="s">
        <v>394</v>
      </c>
      <c r="C127" s="42" t="s">
        <v>179</v>
      </c>
      <c r="D127" s="100">
        <v>100</v>
      </c>
      <c r="E127" s="43">
        <v>0</v>
      </c>
      <c r="F127" s="43"/>
      <c r="G127" s="43"/>
      <c r="H127" s="43">
        <v>100</v>
      </c>
      <c r="I127" s="43"/>
      <c r="J127" s="43">
        <f>J130</f>
        <v>3</v>
      </c>
      <c r="K127" s="43">
        <f>K130</f>
        <v>3</v>
      </c>
      <c r="L127" s="74"/>
      <c r="M127" s="74"/>
      <c r="N127" s="74"/>
    </row>
    <row r="128" spans="1:14" s="69" customFormat="1" ht="0.75" customHeight="1">
      <c r="A128" s="41">
        <v>1172100</v>
      </c>
      <c r="B128" s="25" t="s">
        <v>395</v>
      </c>
      <c r="C128" s="57" t="s">
        <v>58</v>
      </c>
      <c r="D128" s="101"/>
      <c r="E128" s="74">
        <v>0</v>
      </c>
      <c r="F128" s="74"/>
      <c r="G128" s="74"/>
      <c r="H128" s="74"/>
      <c r="I128" s="74"/>
      <c r="J128" s="74"/>
      <c r="K128" s="74"/>
      <c r="L128" s="74"/>
      <c r="M128" s="74"/>
      <c r="N128" s="74"/>
    </row>
    <row r="129" spans="1:14" s="69" customFormat="1" ht="11.25" customHeight="1" hidden="1">
      <c r="A129" s="41">
        <v>1172200</v>
      </c>
      <c r="B129" s="25" t="s">
        <v>396</v>
      </c>
      <c r="C129" s="76">
        <v>482200</v>
      </c>
      <c r="D129" s="101">
        <v>0</v>
      </c>
      <c r="E129" s="74"/>
      <c r="F129" s="74"/>
      <c r="G129" s="74"/>
      <c r="H129" s="74">
        <v>0</v>
      </c>
      <c r="I129" s="74"/>
      <c r="J129" s="74"/>
      <c r="K129" s="74"/>
      <c r="L129" s="74"/>
      <c r="M129" s="74"/>
      <c r="N129" s="74"/>
    </row>
    <row r="130" spans="1:14" s="69" customFormat="1" ht="12" customHeight="1">
      <c r="A130" s="41">
        <v>1172300</v>
      </c>
      <c r="B130" s="25" t="s">
        <v>432</v>
      </c>
      <c r="C130" s="57" t="s">
        <v>59</v>
      </c>
      <c r="D130" s="96">
        <v>100</v>
      </c>
      <c r="E130" s="74"/>
      <c r="F130" s="74"/>
      <c r="G130" s="74"/>
      <c r="H130" s="74">
        <v>100</v>
      </c>
      <c r="I130" s="74"/>
      <c r="J130" s="74">
        <v>3</v>
      </c>
      <c r="K130" s="74">
        <f>J130</f>
        <v>3</v>
      </c>
      <c r="L130" s="74"/>
      <c r="M130" s="74"/>
      <c r="N130" s="74"/>
    </row>
    <row r="131" spans="1:14" s="69" customFormat="1" ht="0.75" customHeight="1" hidden="1">
      <c r="A131" s="41">
        <v>1172400</v>
      </c>
      <c r="B131" s="25" t="s">
        <v>433</v>
      </c>
      <c r="C131" s="57" t="s">
        <v>60</v>
      </c>
      <c r="D131" s="104"/>
      <c r="E131" s="74">
        <v>0</v>
      </c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4" s="69" customFormat="1" ht="0.75" customHeight="1" hidden="1">
      <c r="A132" s="41">
        <v>1173000</v>
      </c>
      <c r="B132" s="26" t="s">
        <v>397</v>
      </c>
      <c r="C132" s="42" t="s">
        <v>179</v>
      </c>
      <c r="D132" s="104">
        <v>0</v>
      </c>
      <c r="E132" s="74">
        <v>0</v>
      </c>
      <c r="F132" s="74"/>
      <c r="G132" s="74"/>
      <c r="H132" s="74">
        <v>0</v>
      </c>
      <c r="I132" s="74"/>
      <c r="J132" s="74"/>
      <c r="K132" s="74"/>
      <c r="L132" s="74"/>
      <c r="M132" s="74"/>
      <c r="N132" s="74"/>
    </row>
    <row r="133" spans="1:14" s="69" customFormat="1" ht="22.5" customHeight="1" hidden="1">
      <c r="A133" s="75">
        <v>1173100</v>
      </c>
      <c r="B133" s="27" t="s">
        <v>398</v>
      </c>
      <c r="C133" s="57" t="s">
        <v>74</v>
      </c>
      <c r="D133" s="104"/>
      <c r="E133" s="74">
        <v>0</v>
      </c>
      <c r="F133" s="74"/>
      <c r="G133" s="74"/>
      <c r="H133" s="74"/>
      <c r="I133" s="74"/>
      <c r="J133" s="74"/>
      <c r="K133" s="74"/>
      <c r="L133" s="74"/>
      <c r="M133" s="74"/>
      <c r="N133" s="74"/>
    </row>
    <row r="134" spans="1:14" s="69" customFormat="1" ht="40.5" customHeight="1" hidden="1">
      <c r="A134" s="75">
        <v>1174000</v>
      </c>
      <c r="B134" s="63" t="s">
        <v>399</v>
      </c>
      <c r="C134" s="42" t="s">
        <v>179</v>
      </c>
      <c r="D134" s="104">
        <v>0</v>
      </c>
      <c r="E134" s="74">
        <v>0</v>
      </c>
      <c r="F134" s="74"/>
      <c r="G134" s="74"/>
      <c r="H134" s="74">
        <v>0</v>
      </c>
      <c r="I134" s="74"/>
      <c r="J134" s="74"/>
      <c r="K134" s="74"/>
      <c r="L134" s="74"/>
      <c r="M134" s="74"/>
      <c r="N134" s="74"/>
    </row>
    <row r="135" spans="1:14" s="69" customFormat="1" ht="27.75" customHeight="1" hidden="1">
      <c r="A135" s="75">
        <v>1174100</v>
      </c>
      <c r="B135" s="27" t="s">
        <v>400</v>
      </c>
      <c r="C135" s="57" t="s">
        <v>75</v>
      </c>
      <c r="D135" s="104"/>
      <c r="E135" s="74">
        <v>0</v>
      </c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4" s="69" customFormat="1" ht="27.75" customHeight="1" hidden="1">
      <c r="A136" s="75">
        <v>1174200</v>
      </c>
      <c r="B136" s="27" t="s">
        <v>434</v>
      </c>
      <c r="C136" s="57" t="s">
        <v>76</v>
      </c>
      <c r="D136" s="104"/>
      <c r="E136" s="74"/>
      <c r="F136" s="74"/>
      <c r="G136" s="74"/>
      <c r="H136" s="74"/>
      <c r="I136" s="74"/>
      <c r="J136" s="74"/>
      <c r="K136" s="74"/>
      <c r="L136" s="74"/>
      <c r="M136" s="74"/>
      <c r="N136" s="74"/>
    </row>
    <row r="137" spans="1:14" s="69" customFormat="1" ht="43.5" customHeight="1" hidden="1">
      <c r="A137" s="75">
        <v>1175000</v>
      </c>
      <c r="B137" s="63" t="s">
        <v>401</v>
      </c>
      <c r="C137" s="42" t="s">
        <v>179</v>
      </c>
      <c r="D137" s="104">
        <v>0</v>
      </c>
      <c r="E137" s="74">
        <v>0</v>
      </c>
      <c r="F137" s="74"/>
      <c r="G137" s="74"/>
      <c r="H137" s="74">
        <v>0</v>
      </c>
      <c r="I137" s="74"/>
      <c r="J137" s="74"/>
      <c r="K137" s="74"/>
      <c r="L137" s="74"/>
      <c r="M137" s="74"/>
      <c r="N137" s="74"/>
    </row>
    <row r="138" spans="1:14" s="69" customFormat="1" ht="39" customHeight="1" hidden="1">
      <c r="A138" s="75">
        <v>1175100</v>
      </c>
      <c r="B138" s="27" t="s">
        <v>435</v>
      </c>
      <c r="C138" s="57" t="s">
        <v>77</v>
      </c>
      <c r="D138" s="104"/>
      <c r="E138" s="74"/>
      <c r="F138" s="74"/>
      <c r="G138" s="74"/>
      <c r="H138" s="74"/>
      <c r="I138" s="74"/>
      <c r="J138" s="74"/>
      <c r="K138" s="74"/>
      <c r="L138" s="74"/>
      <c r="M138" s="74"/>
      <c r="N138" s="74"/>
    </row>
    <row r="139" spans="1:14" s="69" customFormat="1" ht="13.5" customHeight="1">
      <c r="A139" s="75">
        <v>1176000</v>
      </c>
      <c r="B139" s="63" t="s">
        <v>402</v>
      </c>
      <c r="C139" s="42" t="s">
        <v>179</v>
      </c>
      <c r="D139" s="104">
        <v>0</v>
      </c>
      <c r="E139" s="74">
        <v>0</v>
      </c>
      <c r="F139" s="74"/>
      <c r="G139" s="74"/>
      <c r="H139" s="74">
        <v>0</v>
      </c>
      <c r="I139" s="74"/>
      <c r="J139" s="74"/>
      <c r="K139" s="74"/>
      <c r="L139" s="74"/>
      <c r="M139" s="74"/>
      <c r="N139" s="74"/>
    </row>
    <row r="140" spans="1:14" s="69" customFormat="1" ht="15" customHeight="1" thickBot="1">
      <c r="A140" s="75">
        <v>1176100</v>
      </c>
      <c r="B140" s="27" t="s">
        <v>436</v>
      </c>
      <c r="C140" s="57" t="s">
        <v>78</v>
      </c>
      <c r="D140" s="104"/>
      <c r="E140" s="74">
        <v>0</v>
      </c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4" s="69" customFormat="1" ht="12" customHeight="1" hidden="1">
      <c r="A141" s="75">
        <v>1177000</v>
      </c>
      <c r="B141" s="63" t="s">
        <v>403</v>
      </c>
      <c r="C141" s="42" t="s">
        <v>179</v>
      </c>
      <c r="D141" s="104">
        <v>0</v>
      </c>
      <c r="E141" s="74">
        <v>0</v>
      </c>
      <c r="F141" s="74"/>
      <c r="G141" s="74"/>
      <c r="H141" s="74">
        <v>0</v>
      </c>
      <c r="I141" s="74"/>
      <c r="J141" s="74"/>
      <c r="K141" s="74"/>
      <c r="L141" s="74"/>
      <c r="M141" s="74"/>
      <c r="N141" s="74"/>
    </row>
    <row r="142" spans="1:14" s="69" customFormat="1" ht="12" customHeight="1" hidden="1" thickBot="1">
      <c r="A142" s="75">
        <v>1177100</v>
      </c>
      <c r="B142" s="27" t="s">
        <v>437</v>
      </c>
      <c r="C142" s="57" t="s">
        <v>79</v>
      </c>
      <c r="D142" s="102"/>
      <c r="E142" s="74">
        <v>0</v>
      </c>
      <c r="F142" s="74"/>
      <c r="G142" s="74"/>
      <c r="H142" s="74"/>
      <c r="I142" s="74"/>
      <c r="J142" s="74"/>
      <c r="K142" s="74"/>
      <c r="L142" s="74"/>
      <c r="M142" s="74"/>
      <c r="N142" s="74"/>
    </row>
    <row r="143" spans="1:14" s="69" customFormat="1" ht="23.25" customHeight="1" thickBot="1">
      <c r="A143" s="77" t="s">
        <v>80</v>
      </c>
      <c r="B143" s="27" t="s">
        <v>404</v>
      </c>
      <c r="C143" s="42" t="s">
        <v>179</v>
      </c>
      <c r="D143" s="105">
        <v>0</v>
      </c>
      <c r="E143" s="74">
        <v>0</v>
      </c>
      <c r="F143" s="74"/>
      <c r="G143" s="74"/>
      <c r="H143" s="74">
        <v>0</v>
      </c>
      <c r="I143" s="74"/>
      <c r="J143" s="74">
        <f>J144</f>
        <v>0</v>
      </c>
      <c r="K143" s="74">
        <f>K144</f>
        <v>0</v>
      </c>
      <c r="L143" s="74"/>
      <c r="M143" s="74"/>
      <c r="N143" s="74"/>
    </row>
    <row r="144" spans="1:14" s="69" customFormat="1" ht="12.75" customHeight="1">
      <c r="A144" s="75" t="s">
        <v>81</v>
      </c>
      <c r="B144" s="27" t="s">
        <v>405</v>
      </c>
      <c r="C144" s="42" t="s">
        <v>179</v>
      </c>
      <c r="D144" s="103">
        <v>0</v>
      </c>
      <c r="E144" s="74">
        <v>0</v>
      </c>
      <c r="F144" s="74"/>
      <c r="G144" s="74"/>
      <c r="H144" s="74">
        <v>0</v>
      </c>
      <c r="I144" s="74"/>
      <c r="J144" s="74"/>
      <c r="K144" s="74">
        <f>J144</f>
        <v>0</v>
      </c>
      <c r="L144" s="74"/>
      <c r="M144" s="74"/>
      <c r="N144" s="74"/>
    </row>
    <row r="145" spans="1:14" s="69" customFormat="1" ht="24" customHeight="1">
      <c r="A145" s="75" t="s">
        <v>82</v>
      </c>
      <c r="B145" s="27" t="s">
        <v>438</v>
      </c>
      <c r="C145" s="78" t="s">
        <v>83</v>
      </c>
      <c r="D145" s="104"/>
      <c r="E145" s="74">
        <v>0</v>
      </c>
      <c r="F145" s="74"/>
      <c r="G145" s="74"/>
      <c r="H145" s="74"/>
      <c r="I145" s="74"/>
      <c r="J145" s="43"/>
      <c r="K145" s="74"/>
      <c r="L145" s="74"/>
      <c r="M145" s="74"/>
      <c r="N145" s="74"/>
    </row>
    <row r="146" spans="1:14" s="69" customFormat="1" ht="11.25" customHeight="1">
      <c r="A146" s="75" t="s">
        <v>84</v>
      </c>
      <c r="B146" s="25" t="s">
        <v>439</v>
      </c>
      <c r="C146" s="78" t="s">
        <v>85</v>
      </c>
      <c r="D146" s="104"/>
      <c r="E146" s="74">
        <v>0</v>
      </c>
      <c r="F146" s="74"/>
      <c r="G146" s="74"/>
      <c r="H146" s="74"/>
      <c r="I146" s="74"/>
      <c r="J146" s="74"/>
      <c r="K146" s="74"/>
      <c r="L146" s="74"/>
      <c r="M146" s="74"/>
      <c r="N146" s="74"/>
    </row>
    <row r="147" spans="1:14" s="69" customFormat="1" ht="13.5" customHeight="1">
      <c r="A147" s="75" t="s">
        <v>86</v>
      </c>
      <c r="B147" s="25" t="s">
        <v>440</v>
      </c>
      <c r="C147" s="78" t="s">
        <v>87</v>
      </c>
      <c r="D147" s="104"/>
      <c r="E147" s="74">
        <v>0</v>
      </c>
      <c r="F147" s="74"/>
      <c r="G147" s="74"/>
      <c r="H147" s="74"/>
      <c r="I147" s="74"/>
      <c r="J147" s="74"/>
      <c r="K147" s="74"/>
      <c r="L147" s="74"/>
      <c r="M147" s="74"/>
      <c r="N147" s="74"/>
    </row>
    <row r="148" spans="1:14" s="69" customFormat="1" ht="9.75" customHeight="1">
      <c r="A148" s="77" t="s">
        <v>88</v>
      </c>
      <c r="B148" s="27" t="s">
        <v>441</v>
      </c>
      <c r="C148" s="78" t="s">
        <v>89</v>
      </c>
      <c r="D148" s="104"/>
      <c r="E148" s="74"/>
      <c r="F148" s="74"/>
      <c r="G148" s="74"/>
      <c r="H148" s="74"/>
      <c r="I148" s="74"/>
      <c r="J148" s="74"/>
      <c r="K148" s="74"/>
      <c r="L148" s="74"/>
      <c r="M148" s="74"/>
      <c r="N148" s="74"/>
    </row>
    <row r="149" spans="1:14" s="69" customFormat="1" ht="12.75" customHeight="1">
      <c r="A149" s="77" t="s">
        <v>90</v>
      </c>
      <c r="B149" s="27" t="s">
        <v>406</v>
      </c>
      <c r="C149" s="78" t="s">
        <v>91</v>
      </c>
      <c r="D149" s="10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s="69" customFormat="1" ht="12.75" customHeight="1">
      <c r="A150" s="77" t="s">
        <v>92</v>
      </c>
      <c r="B150" s="25" t="s">
        <v>442</v>
      </c>
      <c r="C150" s="78" t="s">
        <v>93</v>
      </c>
      <c r="D150" s="94"/>
      <c r="E150" s="74">
        <v>0</v>
      </c>
      <c r="F150" s="74"/>
      <c r="G150" s="74"/>
      <c r="H150" s="74"/>
      <c r="I150" s="74"/>
      <c r="J150" s="74"/>
      <c r="K150" s="74"/>
      <c r="L150" s="74"/>
      <c r="M150" s="74"/>
      <c r="N150" s="74"/>
    </row>
    <row r="151" spans="1:14" s="69" customFormat="1" ht="16.5" customHeight="1" hidden="1">
      <c r="A151" s="77" t="s">
        <v>94</v>
      </c>
      <c r="B151" s="27" t="s">
        <v>443</v>
      </c>
      <c r="C151" s="78" t="s">
        <v>95</v>
      </c>
      <c r="D151" s="104"/>
      <c r="E151" s="74">
        <v>0</v>
      </c>
      <c r="F151" s="74"/>
      <c r="G151" s="74"/>
      <c r="H151" s="74"/>
      <c r="I151" s="74"/>
      <c r="J151" s="74"/>
      <c r="K151" s="74"/>
      <c r="L151" s="74"/>
      <c r="M151" s="74"/>
      <c r="N151" s="74"/>
    </row>
    <row r="152" spans="1:14" s="69" customFormat="1" ht="16.5" customHeight="1" hidden="1">
      <c r="A152" s="77" t="s">
        <v>96</v>
      </c>
      <c r="B152" s="27" t="s">
        <v>444</v>
      </c>
      <c r="C152" s="78" t="s">
        <v>97</v>
      </c>
      <c r="D152" s="104"/>
      <c r="E152" s="74">
        <v>0</v>
      </c>
      <c r="F152" s="74"/>
      <c r="G152" s="74"/>
      <c r="H152" s="74"/>
      <c r="I152" s="74"/>
      <c r="J152" s="74"/>
      <c r="K152" s="74"/>
      <c r="L152" s="74"/>
      <c r="M152" s="74"/>
      <c r="N152" s="74"/>
    </row>
    <row r="153" spans="1:14" s="69" customFormat="1" ht="23.25" customHeight="1">
      <c r="A153" s="64" t="s">
        <v>98</v>
      </c>
      <c r="B153" s="79" t="s">
        <v>407</v>
      </c>
      <c r="C153" s="68" t="s">
        <v>99</v>
      </c>
      <c r="D153" s="104"/>
      <c r="E153" s="74">
        <v>0</v>
      </c>
      <c r="F153" s="74"/>
      <c r="G153" s="74"/>
      <c r="H153" s="74"/>
      <c r="I153" s="74"/>
      <c r="J153" s="74"/>
      <c r="K153" s="74"/>
      <c r="L153" s="74"/>
      <c r="M153" s="74"/>
      <c r="N153" s="74"/>
    </row>
    <row r="154" spans="1:14" s="69" customFormat="1" ht="11.25" customHeight="1">
      <c r="A154" s="64" t="s">
        <v>100</v>
      </c>
      <c r="B154" s="79" t="s">
        <v>408</v>
      </c>
      <c r="C154" s="68" t="s">
        <v>101</v>
      </c>
      <c r="D154" s="94"/>
      <c r="E154" s="74"/>
      <c r="F154" s="74"/>
      <c r="G154" s="74"/>
      <c r="H154" s="74"/>
      <c r="I154" s="74"/>
      <c r="J154" s="74"/>
      <c r="K154" s="74"/>
      <c r="L154" s="74"/>
      <c r="M154" s="74"/>
      <c r="N154" s="74"/>
    </row>
    <row r="155" spans="1:14" s="69" customFormat="1" ht="11.25" customHeight="1">
      <c r="A155" s="77" t="s">
        <v>102</v>
      </c>
      <c r="B155" s="26" t="s">
        <v>409</v>
      </c>
      <c r="C155" s="42" t="s">
        <v>179</v>
      </c>
      <c r="D155" s="104">
        <v>0</v>
      </c>
      <c r="E155" s="74">
        <v>0</v>
      </c>
      <c r="F155" s="74"/>
      <c r="G155" s="74"/>
      <c r="H155" s="74">
        <v>0</v>
      </c>
      <c r="I155" s="74"/>
      <c r="J155" s="74"/>
      <c r="K155" s="74"/>
      <c r="L155" s="74"/>
      <c r="M155" s="74"/>
      <c r="N155" s="74"/>
    </row>
    <row r="156" spans="1:14" s="69" customFormat="1" ht="9.75" customHeight="1" hidden="1">
      <c r="A156" s="77" t="s">
        <v>103</v>
      </c>
      <c r="B156" s="2" t="s">
        <v>410</v>
      </c>
      <c r="C156" s="78" t="s">
        <v>104</v>
      </c>
      <c r="D156" s="104"/>
      <c r="E156" s="74">
        <v>0</v>
      </c>
      <c r="F156" s="74"/>
      <c r="G156" s="74"/>
      <c r="H156" s="74"/>
      <c r="I156" s="74"/>
      <c r="J156" s="74"/>
      <c r="K156" s="74"/>
      <c r="L156" s="74"/>
      <c r="M156" s="74"/>
      <c r="N156" s="74"/>
    </row>
    <row r="157" spans="1:14" s="69" customFormat="1" ht="12" customHeight="1">
      <c r="A157" s="77" t="s">
        <v>105</v>
      </c>
      <c r="B157" s="2" t="s">
        <v>411</v>
      </c>
      <c r="C157" s="78" t="s">
        <v>106</v>
      </c>
      <c r="D157" s="104"/>
      <c r="E157" s="74">
        <v>0</v>
      </c>
      <c r="F157" s="74"/>
      <c r="G157" s="74"/>
      <c r="H157" s="74"/>
      <c r="I157" s="74"/>
      <c r="J157" s="74"/>
      <c r="K157" s="74"/>
      <c r="L157" s="74"/>
      <c r="M157" s="74"/>
      <c r="N157" s="74"/>
    </row>
    <row r="158" spans="1:14" s="69" customFormat="1" ht="11.25" customHeight="1" hidden="1">
      <c r="A158" s="77" t="s">
        <v>107</v>
      </c>
      <c r="B158" s="2" t="s">
        <v>445</v>
      </c>
      <c r="C158" s="78" t="s">
        <v>108</v>
      </c>
      <c r="D158" s="104"/>
      <c r="E158" s="74">
        <v>0</v>
      </c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4" s="69" customFormat="1" ht="12.75" customHeight="1">
      <c r="A159" s="77" t="s">
        <v>109</v>
      </c>
      <c r="B159" s="2" t="s">
        <v>446</v>
      </c>
      <c r="C159" s="78" t="s">
        <v>110</v>
      </c>
      <c r="D159" s="104"/>
      <c r="E159" s="74">
        <v>0</v>
      </c>
      <c r="F159" s="74"/>
      <c r="G159" s="74"/>
      <c r="H159" s="74"/>
      <c r="I159" s="74"/>
      <c r="J159" s="74"/>
      <c r="K159" s="74"/>
      <c r="L159" s="74"/>
      <c r="M159" s="74"/>
      <c r="N159" s="74"/>
    </row>
    <row r="160" spans="1:14" s="69" customFormat="1" ht="0.75" customHeight="1">
      <c r="A160" s="77" t="s">
        <v>111</v>
      </c>
      <c r="B160" s="26" t="s">
        <v>412</v>
      </c>
      <c r="C160" s="42" t="s">
        <v>179</v>
      </c>
      <c r="D160" s="104">
        <v>0</v>
      </c>
      <c r="E160" s="74">
        <v>0</v>
      </c>
      <c r="F160" s="74"/>
      <c r="G160" s="74"/>
      <c r="H160" s="74">
        <v>0</v>
      </c>
      <c r="I160" s="74"/>
      <c r="J160" s="74"/>
      <c r="K160" s="74"/>
      <c r="L160" s="74"/>
      <c r="M160" s="74"/>
      <c r="N160" s="74"/>
    </row>
    <row r="161" spans="1:14" s="69" customFormat="1" ht="12" customHeight="1" hidden="1">
      <c r="A161" s="77" t="s">
        <v>112</v>
      </c>
      <c r="B161" s="2" t="s">
        <v>413</v>
      </c>
      <c r="C161" s="78" t="s">
        <v>113</v>
      </c>
      <c r="D161" s="104"/>
      <c r="E161" s="74">
        <v>0</v>
      </c>
      <c r="F161" s="74"/>
      <c r="G161" s="74"/>
      <c r="H161" s="74"/>
      <c r="I161" s="74"/>
      <c r="J161" s="74"/>
      <c r="K161" s="74"/>
      <c r="L161" s="74"/>
      <c r="M161" s="74"/>
      <c r="N161" s="74"/>
    </row>
    <row r="162" spans="1:14" s="69" customFormat="1" ht="0.75" customHeight="1" thickBot="1">
      <c r="A162" s="80" t="s">
        <v>114</v>
      </c>
      <c r="B162" s="81" t="s">
        <v>414</v>
      </c>
      <c r="C162" s="42" t="s">
        <v>179</v>
      </c>
      <c r="D162" s="104">
        <v>0</v>
      </c>
      <c r="E162" s="74">
        <v>0</v>
      </c>
      <c r="F162" s="74"/>
      <c r="G162" s="74"/>
      <c r="H162" s="74">
        <v>0</v>
      </c>
      <c r="I162" s="74"/>
      <c r="J162" s="74"/>
      <c r="K162" s="74"/>
      <c r="L162" s="74"/>
      <c r="M162" s="74"/>
      <c r="N162" s="74"/>
    </row>
    <row r="163" spans="1:14" s="69" customFormat="1" ht="0.75" customHeight="1" hidden="1">
      <c r="A163" s="77" t="s">
        <v>115</v>
      </c>
      <c r="B163" s="27" t="s">
        <v>415</v>
      </c>
      <c r="C163" s="78" t="s">
        <v>116</v>
      </c>
      <c r="D163" s="104"/>
      <c r="E163" s="74">
        <v>0</v>
      </c>
      <c r="F163" s="74"/>
      <c r="G163" s="74"/>
      <c r="H163" s="74"/>
      <c r="I163" s="74"/>
      <c r="J163" s="74"/>
      <c r="K163" s="74"/>
      <c r="L163" s="74"/>
      <c r="M163" s="74"/>
      <c r="N163" s="74"/>
    </row>
    <row r="164" spans="1:14" s="69" customFormat="1" ht="0.75" customHeight="1" hidden="1" thickBot="1">
      <c r="A164" s="77" t="s">
        <v>117</v>
      </c>
      <c r="B164" s="77" t="s">
        <v>416</v>
      </c>
      <c r="C164" s="78" t="s">
        <v>118</v>
      </c>
      <c r="D164" s="104"/>
      <c r="E164" s="74"/>
      <c r="F164" s="74"/>
      <c r="G164" s="74"/>
      <c r="H164" s="74"/>
      <c r="I164" s="74"/>
      <c r="J164" s="74"/>
      <c r="K164" s="74"/>
      <c r="L164" s="74"/>
      <c r="M164" s="74"/>
      <c r="N164" s="74"/>
    </row>
    <row r="165" spans="1:14" s="69" customFormat="1" ht="30.75" hidden="1" thickBot="1">
      <c r="A165" s="77" t="s">
        <v>119</v>
      </c>
      <c r="B165" s="77" t="s">
        <v>447</v>
      </c>
      <c r="C165" s="78" t="s">
        <v>120</v>
      </c>
      <c r="D165" s="104"/>
      <c r="E165" s="74"/>
      <c r="F165" s="74"/>
      <c r="G165" s="74"/>
      <c r="H165" s="74"/>
      <c r="I165" s="74"/>
      <c r="J165" s="74"/>
      <c r="K165" s="74"/>
      <c r="L165" s="74"/>
      <c r="M165" s="74"/>
      <c r="N165" s="74"/>
    </row>
    <row r="166" spans="1:14" s="69" customFormat="1" ht="15.75" hidden="1" thickBot="1">
      <c r="A166" s="114">
        <v>1244000</v>
      </c>
      <c r="B166" s="114" t="s">
        <v>448</v>
      </c>
      <c r="C166" s="115" t="s">
        <v>121</v>
      </c>
      <c r="D166" s="10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1:14" s="69" customFormat="1" ht="15.75" customHeight="1" thickBot="1">
      <c r="A167" s="117">
        <v>1000000</v>
      </c>
      <c r="B167" s="118" t="s">
        <v>417</v>
      </c>
      <c r="C167" s="119" t="s">
        <v>179</v>
      </c>
      <c r="D167" s="105">
        <v>14761</v>
      </c>
      <c r="E167" s="120">
        <v>0</v>
      </c>
      <c r="F167" s="120"/>
      <c r="G167" s="120"/>
      <c r="H167" s="120">
        <v>14761</v>
      </c>
      <c r="I167" s="120"/>
      <c r="J167" s="120">
        <f>J24+J143</f>
        <v>13982.9</v>
      </c>
      <c r="K167" s="120">
        <f>K24+K143</f>
        <v>13982.9</v>
      </c>
      <c r="L167" s="120"/>
      <c r="M167" s="120"/>
      <c r="N167" s="121"/>
    </row>
    <row r="168" spans="1:14" ht="8.25" customHeight="1">
      <c r="A168" s="380"/>
      <c r="B168" s="380"/>
      <c r="C168" s="380"/>
      <c r="D168" s="380"/>
      <c r="E168" s="380"/>
      <c r="F168" s="380"/>
      <c r="G168" s="380"/>
      <c r="H168" s="380"/>
      <c r="I168" s="380"/>
      <c r="J168" s="380"/>
      <c r="K168" s="380"/>
      <c r="L168" s="380"/>
      <c r="M168" s="380"/>
      <c r="N168" s="380"/>
    </row>
    <row r="169" spans="1:5" ht="14.25" customHeight="1">
      <c r="A169" s="375"/>
      <c r="B169" s="375"/>
      <c r="C169" s="14"/>
      <c r="D169" s="14"/>
      <c r="E169" s="14"/>
    </row>
    <row r="170" spans="1:5" ht="9" customHeight="1">
      <c r="A170" s="14"/>
      <c r="B170" s="14"/>
      <c r="C170" s="14"/>
      <c r="D170" s="14"/>
      <c r="E170" s="14"/>
    </row>
    <row r="171" spans="1:10" ht="37.5" customHeight="1">
      <c r="A171" s="378" t="s">
        <v>457</v>
      </c>
      <c r="B171" s="378"/>
      <c r="C171" s="378"/>
      <c r="D171" s="14"/>
      <c r="E171" s="375" t="s">
        <v>37</v>
      </c>
      <c r="F171" s="375"/>
      <c r="I171" s="375" t="s">
        <v>37</v>
      </c>
      <c r="J171" s="375"/>
    </row>
    <row r="172" spans="1:10" ht="15">
      <c r="A172" s="14"/>
      <c r="B172" s="377"/>
      <c r="C172" s="377"/>
      <c r="D172" s="14"/>
      <c r="E172" s="377" t="s">
        <v>240</v>
      </c>
      <c r="F172" s="377"/>
      <c r="I172" s="375" t="s">
        <v>458</v>
      </c>
      <c r="J172" s="375"/>
    </row>
    <row r="173" spans="1:6" ht="15">
      <c r="A173" s="375" t="s">
        <v>459</v>
      </c>
      <c r="B173" s="375"/>
      <c r="C173" s="14"/>
      <c r="D173" s="14"/>
      <c r="E173" s="14"/>
      <c r="F173" s="14"/>
    </row>
    <row r="174" spans="1:6" ht="7.5" customHeight="1">
      <c r="A174" s="14"/>
      <c r="B174" s="14"/>
      <c r="C174" s="14"/>
      <c r="D174" s="14"/>
      <c r="E174" s="14"/>
      <c r="F174" s="14"/>
    </row>
    <row r="175" spans="1:10" ht="27.75" customHeight="1">
      <c r="A175" s="378" t="s">
        <v>460</v>
      </c>
      <c r="B175" s="378"/>
      <c r="C175" s="378"/>
      <c r="D175" s="14"/>
      <c r="E175" s="375" t="s">
        <v>461</v>
      </c>
      <c r="F175" s="375"/>
      <c r="I175" s="375" t="s">
        <v>37</v>
      </c>
      <c r="J175" s="375"/>
    </row>
    <row r="176" spans="1:10" ht="12.75" customHeight="1">
      <c r="A176" s="14"/>
      <c r="B176" s="377"/>
      <c r="C176" s="377"/>
      <c r="D176" s="14"/>
      <c r="E176" s="377" t="s">
        <v>240</v>
      </c>
      <c r="F176" s="377"/>
      <c r="I176" s="376" t="s">
        <v>462</v>
      </c>
      <c r="J176" s="376"/>
    </row>
    <row r="177" spans="1:6" ht="12.75" customHeight="1">
      <c r="A177" s="14"/>
      <c r="B177" s="29"/>
      <c r="C177" s="29"/>
      <c r="D177" s="14"/>
      <c r="E177" s="14"/>
      <c r="F177" s="14"/>
    </row>
    <row r="178" spans="1:6" ht="12.75" customHeight="1">
      <c r="A178" s="14"/>
      <c r="B178" s="29"/>
      <c r="C178" s="29"/>
      <c r="D178" s="14"/>
      <c r="E178" s="14"/>
      <c r="F178" s="14"/>
    </row>
    <row r="179" spans="1:6" ht="126.75" customHeight="1">
      <c r="A179" s="14"/>
      <c r="B179" s="29"/>
      <c r="C179" s="29"/>
      <c r="D179" s="14"/>
      <c r="E179" s="14"/>
      <c r="F179" s="14"/>
    </row>
    <row r="180" spans="1:6" ht="12.75" customHeight="1">
      <c r="A180" s="14"/>
      <c r="B180" s="29"/>
      <c r="C180" s="29"/>
      <c r="D180" s="14"/>
      <c r="E180" s="14"/>
      <c r="F180" s="14"/>
    </row>
    <row r="181" spans="1:6" ht="12.75" customHeight="1">
      <c r="A181" s="14"/>
      <c r="B181" s="29"/>
      <c r="C181" s="29"/>
      <c r="D181" s="14"/>
      <c r="E181" s="14"/>
      <c r="F181" s="14"/>
    </row>
    <row r="182" spans="1:6" ht="12.75" customHeight="1">
      <c r="A182" s="14"/>
      <c r="B182" s="29"/>
      <c r="C182" s="29"/>
      <c r="D182" s="14"/>
      <c r="E182" s="14"/>
      <c r="F182" s="14"/>
    </row>
    <row r="183" spans="1:6" ht="57.75" customHeight="1">
      <c r="A183" s="14"/>
      <c r="B183" s="29"/>
      <c r="C183" s="29"/>
      <c r="D183" s="14"/>
      <c r="E183" s="14"/>
      <c r="F183" s="14"/>
    </row>
    <row r="184" spans="1:6" ht="26.25" customHeight="1">
      <c r="A184" s="14"/>
      <c r="B184" s="29"/>
      <c r="C184" s="29"/>
      <c r="D184" s="14"/>
      <c r="E184" s="14"/>
      <c r="F184" s="14"/>
    </row>
    <row r="185" spans="1:14" ht="10.5" customHeight="1">
      <c r="A185" s="377" t="s">
        <v>241</v>
      </c>
      <c r="B185" s="377"/>
      <c r="C185" s="377"/>
      <c r="D185" s="377"/>
      <c r="E185" s="377"/>
      <c r="F185" s="377"/>
      <c r="G185" s="377"/>
      <c r="H185" s="377"/>
      <c r="I185" s="377"/>
      <c r="J185" s="377"/>
      <c r="K185" s="377"/>
      <c r="L185" s="377"/>
      <c r="M185" s="377"/>
      <c r="N185" s="377"/>
    </row>
    <row r="186" spans="1:14" ht="3.75" customHeight="1">
      <c r="A186" s="377"/>
      <c r="B186" s="377"/>
      <c r="C186" s="377"/>
      <c r="D186" s="377"/>
      <c r="E186" s="377"/>
      <c r="F186" s="377"/>
      <c r="G186" s="377"/>
      <c r="H186" s="377"/>
      <c r="I186" s="377"/>
      <c r="J186" s="377"/>
      <c r="K186" s="377"/>
      <c r="L186" s="377"/>
      <c r="M186" s="377"/>
      <c r="N186" s="377"/>
    </row>
    <row r="187" spans="1:14" ht="8.25" customHeight="1">
      <c r="A187" s="377" t="s">
        <v>180</v>
      </c>
      <c r="B187" s="377"/>
      <c r="C187" s="377"/>
      <c r="D187" s="377"/>
      <c r="E187" s="377"/>
      <c r="F187" s="377"/>
      <c r="G187" s="377"/>
      <c r="H187" s="377"/>
      <c r="I187" s="377"/>
      <c r="J187" s="377"/>
      <c r="K187" s="377"/>
      <c r="L187" s="377"/>
      <c r="M187" s="377"/>
      <c r="N187" s="377"/>
    </row>
    <row r="188" spans="1:14" ht="6.75" customHeight="1">
      <c r="A188" s="375"/>
      <c r="B188" s="375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</row>
    <row r="189" spans="1:14" ht="11.25" customHeight="1">
      <c r="A189" s="375" t="s">
        <v>181</v>
      </c>
      <c r="B189" s="375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</row>
    <row r="190" spans="1:14" ht="11.25" customHeight="1">
      <c r="A190" s="375" t="s">
        <v>182</v>
      </c>
      <c r="B190" s="375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</row>
    <row r="191" spans="1:14" ht="11.25" customHeight="1">
      <c r="A191" s="375" t="s">
        <v>183</v>
      </c>
      <c r="B191" s="375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</row>
    <row r="192" spans="1:14" ht="11.25" customHeight="1">
      <c r="A192" s="375" t="s">
        <v>184</v>
      </c>
      <c r="B192" s="375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</row>
    <row r="193" spans="1:14" ht="11.25" customHeight="1">
      <c r="A193" s="375" t="s">
        <v>185</v>
      </c>
      <c r="B193" s="375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</row>
    <row r="194" spans="1:14" ht="11.25" customHeight="1">
      <c r="A194" s="375" t="s">
        <v>186</v>
      </c>
      <c r="B194" s="375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</row>
    <row r="195" spans="1:14" ht="11.25" customHeight="1">
      <c r="A195" s="375" t="s">
        <v>187</v>
      </c>
      <c r="B195" s="375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</row>
    <row r="196" spans="1:14" ht="11.25" customHeight="1">
      <c r="A196" s="375" t="s">
        <v>188</v>
      </c>
      <c r="B196" s="375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</row>
    <row r="197" spans="1:14" ht="11.25" customHeight="1">
      <c r="A197" s="375" t="s">
        <v>189</v>
      </c>
      <c r="B197" s="375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</row>
    <row r="198" spans="1:14" ht="11.25" customHeight="1">
      <c r="A198" s="375" t="s">
        <v>190</v>
      </c>
      <c r="B198" s="375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</row>
    <row r="199" spans="1:14" ht="11.25" customHeight="1">
      <c r="A199" s="375" t="s">
        <v>191</v>
      </c>
      <c r="B199" s="375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</row>
    <row r="200" spans="1:14" ht="11.25" customHeight="1">
      <c r="A200" s="375" t="s">
        <v>192</v>
      </c>
      <c r="B200" s="375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</row>
    <row r="201" spans="1:14" ht="11.25" customHeight="1">
      <c r="A201" s="375" t="s">
        <v>193</v>
      </c>
      <c r="B201" s="375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</row>
    <row r="202" spans="1:14" ht="11.25" customHeight="1">
      <c r="A202" s="375" t="s">
        <v>194</v>
      </c>
      <c r="B202" s="375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</row>
    <row r="203" spans="1:14" ht="11.25" customHeight="1">
      <c r="A203" s="375" t="s">
        <v>195</v>
      </c>
      <c r="B203" s="375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</row>
    <row r="204" spans="1:14" ht="11.25" customHeight="1">
      <c r="A204" s="375" t="s">
        <v>196</v>
      </c>
      <c r="B204" s="375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</row>
    <row r="205" spans="1:14" ht="11.25" customHeight="1">
      <c r="A205" s="375" t="s">
        <v>197</v>
      </c>
      <c r="B205" s="375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</row>
    <row r="206" spans="1:14" ht="11.25" customHeight="1">
      <c r="A206" s="375" t="s">
        <v>198</v>
      </c>
      <c r="B206" s="375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</row>
    <row r="207" spans="1:14" ht="11.25" customHeight="1">
      <c r="A207" s="375" t="s">
        <v>199</v>
      </c>
      <c r="B207" s="375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</row>
    <row r="208" spans="1:14" ht="11.25" customHeight="1">
      <c r="A208" s="375" t="s">
        <v>200</v>
      </c>
      <c r="B208" s="375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</row>
    <row r="209" spans="1:14" ht="11.25" customHeight="1">
      <c r="A209" s="375" t="s">
        <v>201</v>
      </c>
      <c r="B209" s="375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</row>
    <row r="210" spans="1:14" ht="11.25" customHeight="1">
      <c r="A210" s="375" t="s">
        <v>202</v>
      </c>
      <c r="B210" s="375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</row>
    <row r="211" spans="1:14" ht="11.25" customHeight="1">
      <c r="A211" s="375" t="s">
        <v>203</v>
      </c>
      <c r="B211" s="375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</row>
    <row r="212" spans="1:14" ht="11.25" customHeight="1">
      <c r="A212" s="375" t="s">
        <v>204</v>
      </c>
      <c r="B212" s="375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</row>
    <row r="213" spans="1:14" ht="11.25" customHeight="1">
      <c r="A213" s="375" t="s">
        <v>205</v>
      </c>
      <c r="B213" s="375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</row>
    <row r="214" spans="1:14" ht="11.25" customHeight="1">
      <c r="A214" s="375" t="s">
        <v>206</v>
      </c>
      <c r="B214" s="375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</row>
    <row r="215" spans="1:14" ht="11.25" customHeight="1">
      <c r="A215" s="375" t="s">
        <v>207</v>
      </c>
      <c r="B215" s="375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</row>
    <row r="216" spans="1:14" ht="11.25" customHeight="1">
      <c r="A216" s="375" t="s">
        <v>208</v>
      </c>
      <c r="B216" s="375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</row>
    <row r="217" spans="1:14" ht="11.25" customHeight="1">
      <c r="A217" s="375" t="s">
        <v>209</v>
      </c>
      <c r="B217" s="375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</row>
    <row r="218" spans="1:14" ht="11.25" customHeight="1">
      <c r="A218" s="375" t="s">
        <v>210</v>
      </c>
      <c r="B218" s="375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</row>
    <row r="219" spans="1:14" ht="11.25" customHeight="1">
      <c r="A219" s="375" t="s">
        <v>211</v>
      </c>
      <c r="B219" s="375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</row>
    <row r="220" spans="1:14" ht="11.25" customHeight="1">
      <c r="A220" s="375" t="s">
        <v>212</v>
      </c>
      <c r="B220" s="375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</row>
    <row r="221" spans="1:14" ht="15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</row>
  </sheetData>
  <sheetProtection/>
  <mergeCells count="82">
    <mergeCell ref="I175:J175"/>
    <mergeCell ref="A15:N15"/>
    <mergeCell ref="B16:C20"/>
    <mergeCell ref="D16:D22"/>
    <mergeCell ref="L21:L22"/>
    <mergeCell ref="E16:G16"/>
    <mergeCell ref="L20:M20"/>
    <mergeCell ref="J16:J22"/>
    <mergeCell ref="E20:G20"/>
    <mergeCell ref="H16:H22"/>
    <mergeCell ref="B21:B22"/>
    <mergeCell ref="C21:C22"/>
    <mergeCell ref="A1:N1"/>
    <mergeCell ref="A2:N2"/>
    <mergeCell ref="A3:N3"/>
    <mergeCell ref="A4:N4"/>
    <mergeCell ref="A6:B6"/>
    <mergeCell ref="G21:G22"/>
    <mergeCell ref="L18:M18"/>
    <mergeCell ref="E19:G19"/>
    <mergeCell ref="N16:N22"/>
    <mergeCell ref="E17:G17"/>
    <mergeCell ref="L17:M17"/>
    <mergeCell ref="E18:G18"/>
    <mergeCell ref="L19:M19"/>
    <mergeCell ref="I16:I22"/>
    <mergeCell ref="L16:M16"/>
    <mergeCell ref="I171:J171"/>
    <mergeCell ref="B172:C172"/>
    <mergeCell ref="I172:J172"/>
    <mergeCell ref="K16:K22"/>
    <mergeCell ref="E21:E22"/>
    <mergeCell ref="F21:F22"/>
    <mergeCell ref="E171:F171"/>
    <mergeCell ref="A171:C171"/>
    <mergeCell ref="A168:N168"/>
    <mergeCell ref="A169:B169"/>
    <mergeCell ref="E175:F175"/>
    <mergeCell ref="B176:C176"/>
    <mergeCell ref="E172:F172"/>
    <mergeCell ref="E176:F176"/>
    <mergeCell ref="A173:B173"/>
    <mergeCell ref="A175:C175"/>
    <mergeCell ref="A188:N188"/>
    <mergeCell ref="A189:N189"/>
    <mergeCell ref="A190:N190"/>
    <mergeCell ref="A191:N191"/>
    <mergeCell ref="I176:J176"/>
    <mergeCell ref="A185:N185"/>
    <mergeCell ref="A186:N186"/>
    <mergeCell ref="A187:N187"/>
    <mergeCell ref="A192:N192"/>
    <mergeCell ref="A193:N193"/>
    <mergeCell ref="A196:N196"/>
    <mergeCell ref="A207:N207"/>
    <mergeCell ref="A194:N194"/>
    <mergeCell ref="A195:N195"/>
    <mergeCell ref="A208:N208"/>
    <mergeCell ref="A197:N197"/>
    <mergeCell ref="A198:N198"/>
    <mergeCell ref="A199:N199"/>
    <mergeCell ref="A200:N200"/>
    <mergeCell ref="A201:N201"/>
    <mergeCell ref="A202:N202"/>
    <mergeCell ref="A5:C5"/>
    <mergeCell ref="A221:N221"/>
    <mergeCell ref="A217:N217"/>
    <mergeCell ref="A218:N218"/>
    <mergeCell ref="A219:N219"/>
    <mergeCell ref="A220:N220"/>
    <mergeCell ref="A203:N203"/>
    <mergeCell ref="A204:N204"/>
    <mergeCell ref="A205:N205"/>
    <mergeCell ref="A206:N206"/>
    <mergeCell ref="A215:N215"/>
    <mergeCell ref="A216:N216"/>
    <mergeCell ref="A209:N209"/>
    <mergeCell ref="A210:N210"/>
    <mergeCell ref="A211:N211"/>
    <mergeCell ref="A212:N212"/>
    <mergeCell ref="A213:N213"/>
    <mergeCell ref="A214:N214"/>
  </mergeCells>
  <printOptions/>
  <pageMargins left="0.25" right="0.25" top="0.21" bottom="0.28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5" width="9.140625" style="19" customWidth="1"/>
    <col min="6" max="6" width="4.421875" style="19" customWidth="1"/>
    <col min="7" max="7" width="1.8515625" style="19" customWidth="1"/>
    <col min="8" max="14" width="9.140625" style="19" customWidth="1"/>
    <col min="15" max="15" width="15.421875" style="19" customWidth="1"/>
    <col min="16" max="16384" width="9.140625" style="19" customWidth="1"/>
  </cols>
  <sheetData>
    <row r="1" spans="1:20" ht="19.5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19" t="s">
        <v>123</v>
      </c>
      <c r="P1" s="407"/>
      <c r="Q1" s="407"/>
      <c r="R1" s="407"/>
      <c r="S1" s="407"/>
      <c r="T1" s="407"/>
    </row>
    <row r="2" spans="1:20" ht="19.5" customHeight="1">
      <c r="A2" s="407" t="s">
        <v>235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P2" s="406"/>
      <c r="Q2" s="406"/>
      <c r="R2" s="406"/>
      <c r="S2" s="406"/>
      <c r="T2" s="406"/>
    </row>
    <row r="3" spans="1:20" ht="19.5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</row>
    <row r="4" spans="1:20" ht="19.5" customHeight="1">
      <c r="A4" s="407" t="s">
        <v>124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P4" s="406"/>
      <c r="Q4" s="406"/>
      <c r="R4" s="406"/>
      <c r="S4" s="406"/>
      <c r="T4" s="406"/>
    </row>
    <row r="5" spans="1:20" ht="19.5" customHeight="1">
      <c r="A5" s="407" t="s">
        <v>1161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P5" s="406"/>
      <c r="Q5" s="406"/>
      <c r="R5" s="406"/>
      <c r="S5" s="406"/>
      <c r="T5" s="406"/>
    </row>
    <row r="6" spans="1:20" ht="19.5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</row>
    <row r="7" spans="1:12" ht="19.5">
      <c r="A7" s="405" t="s">
        <v>1152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</row>
    <row r="8" spans="1:10" ht="19.5">
      <c r="A8" s="405" t="s">
        <v>1153</v>
      </c>
      <c r="B8" s="405"/>
      <c r="C8" s="405"/>
      <c r="D8" s="405"/>
      <c r="E8" s="405"/>
      <c r="F8" s="405"/>
      <c r="G8" s="405"/>
      <c r="H8" s="405"/>
      <c r="I8" s="405"/>
      <c r="J8" s="405"/>
    </row>
    <row r="9" spans="1:7" ht="19.5">
      <c r="A9" s="87" t="s">
        <v>125</v>
      </c>
      <c r="B9" s="87"/>
      <c r="C9" s="87"/>
      <c r="D9" s="87"/>
      <c r="E9" s="87"/>
      <c r="F9" s="87"/>
      <c r="G9" s="87"/>
    </row>
    <row r="10" spans="1:7" ht="19.5">
      <c r="A10" s="87" t="s">
        <v>126</v>
      </c>
      <c r="B10" s="87"/>
      <c r="C10" s="87"/>
      <c r="D10" s="87"/>
      <c r="E10" s="87"/>
      <c r="F10" s="87"/>
      <c r="G10" s="87"/>
    </row>
    <row r="11" spans="1:7" ht="19.5">
      <c r="A11" s="87" t="s">
        <v>127</v>
      </c>
      <c r="B11" s="87"/>
      <c r="C11" s="87"/>
      <c r="D11" s="87"/>
      <c r="E11" s="87"/>
      <c r="F11" s="87"/>
      <c r="G11" s="87"/>
    </row>
    <row r="12" spans="1:7" ht="19.5">
      <c r="A12" s="87" t="s">
        <v>128</v>
      </c>
      <c r="B12" s="87"/>
      <c r="C12" s="87"/>
      <c r="D12" s="87"/>
      <c r="E12" s="87"/>
      <c r="F12" s="87"/>
      <c r="G12" s="87"/>
    </row>
    <row r="13" spans="1:7" ht="19.5">
      <c r="A13" s="87" t="s">
        <v>129</v>
      </c>
      <c r="B13" s="87"/>
      <c r="C13" s="87"/>
      <c r="D13" s="87"/>
      <c r="E13" s="87"/>
      <c r="F13" s="87"/>
      <c r="G13" s="87"/>
    </row>
    <row r="14" spans="1:7" ht="19.5">
      <c r="A14" s="87" t="s">
        <v>453</v>
      </c>
      <c r="B14" s="87"/>
      <c r="C14" s="87"/>
      <c r="D14" s="87"/>
      <c r="E14" s="87"/>
      <c r="F14" s="87"/>
      <c r="G14" s="87"/>
    </row>
    <row r="15" spans="1:7" ht="19.5">
      <c r="A15" s="406"/>
      <c r="B15" s="406"/>
      <c r="C15" s="406"/>
      <c r="D15" s="406"/>
      <c r="E15" s="406"/>
      <c r="F15" s="406"/>
      <c r="G15" s="406"/>
    </row>
    <row r="16" spans="1:7" ht="19.5">
      <c r="A16" s="406" t="s">
        <v>226</v>
      </c>
      <c r="B16" s="406"/>
      <c r="C16" s="406"/>
      <c r="D16" s="406"/>
      <c r="E16" s="406"/>
      <c r="F16" s="406"/>
      <c r="G16" s="406"/>
    </row>
    <row r="17" spans="1:7" ht="19.5">
      <c r="A17" s="406"/>
      <c r="B17" s="406"/>
      <c r="C17" s="406"/>
      <c r="D17" s="406"/>
      <c r="E17" s="406"/>
      <c r="F17" s="406"/>
      <c r="G17" s="406"/>
    </row>
    <row r="18" spans="1:7" ht="19.5">
      <c r="A18" s="407" t="s">
        <v>122</v>
      </c>
      <c r="B18" s="407"/>
      <c r="C18" s="407"/>
      <c r="D18" s="407"/>
      <c r="E18" s="407"/>
      <c r="F18" s="407"/>
      <c r="G18" s="407"/>
    </row>
    <row r="19" spans="1:7" ht="50.25" customHeight="1">
      <c r="A19" s="406"/>
      <c r="B19" s="406"/>
      <c r="C19" s="406"/>
      <c r="D19" s="406"/>
      <c r="E19" s="406"/>
      <c r="F19" s="406"/>
      <c r="G19" s="406"/>
    </row>
    <row r="20" spans="1:9" ht="19.5">
      <c r="A20" s="406" t="s">
        <v>1159</v>
      </c>
      <c r="B20" s="406"/>
      <c r="C20" s="406"/>
      <c r="D20" s="406"/>
      <c r="E20" s="406"/>
      <c r="F20" s="406"/>
      <c r="G20" s="406"/>
      <c r="H20" s="406"/>
      <c r="I20" s="406"/>
    </row>
    <row r="21" spans="1:7" ht="19.5">
      <c r="A21" s="409" t="s">
        <v>454</v>
      </c>
      <c r="B21" s="409"/>
      <c r="C21" s="409"/>
      <c r="D21" s="409"/>
      <c r="E21" s="409"/>
      <c r="F21" s="409"/>
      <c r="G21" s="409"/>
    </row>
    <row r="22" spans="1:20" ht="19.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</row>
    <row r="23" spans="1:20" ht="19.5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</row>
    <row r="24" spans="1:20" ht="19.5">
      <c r="A24" s="408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</row>
    <row r="25" spans="1:20" ht="19.5">
      <c r="A25" s="408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</row>
    <row r="26" spans="1:20" ht="19.5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</row>
    <row r="27" spans="1:20" ht="19.5">
      <c r="A27" s="408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</row>
    <row r="28" spans="1:20" ht="19.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</row>
    <row r="161" spans="1:20" ht="19.5">
      <c r="A161" s="408"/>
      <c r="B161" s="408"/>
      <c r="C161" s="408"/>
      <c r="D161" s="408"/>
      <c r="E161" s="408"/>
      <c r="F161" s="408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</row>
  </sheetData>
  <sheetProtection/>
  <mergeCells count="27">
    <mergeCell ref="A1:N1"/>
    <mergeCell ref="P1:T1"/>
    <mergeCell ref="A15:G15"/>
    <mergeCell ref="A16:G16"/>
    <mergeCell ref="P2:T2"/>
    <mergeCell ref="P4:T4"/>
    <mergeCell ref="A2:N2"/>
    <mergeCell ref="A4:N4"/>
    <mergeCell ref="A3:T3"/>
    <mergeCell ref="A6:T6"/>
    <mergeCell ref="A20:I20"/>
    <mergeCell ref="A161:T161"/>
    <mergeCell ref="A28:T28"/>
    <mergeCell ref="A25:T25"/>
    <mergeCell ref="A26:T26"/>
    <mergeCell ref="A27:T27"/>
    <mergeCell ref="A21:G21"/>
    <mergeCell ref="A22:T22"/>
    <mergeCell ref="A23:T23"/>
    <mergeCell ref="A24:T24"/>
    <mergeCell ref="A7:L7"/>
    <mergeCell ref="P5:T5"/>
    <mergeCell ref="A5:N5"/>
    <mergeCell ref="A17:G17"/>
    <mergeCell ref="A18:G18"/>
    <mergeCell ref="A19:G19"/>
    <mergeCell ref="A8:J8"/>
  </mergeCells>
  <printOptions/>
  <pageMargins left="0.24" right="0.25" top="0.21" bottom="0.27" header="0.18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8515625" style="202" customWidth="1"/>
    <col min="2" max="2" width="44.57421875" style="202" customWidth="1"/>
    <col min="3" max="3" width="8.421875" style="202" customWidth="1"/>
    <col min="4" max="4" width="9.28125" style="202" customWidth="1"/>
    <col min="5" max="5" width="9.7109375" style="202" customWidth="1"/>
    <col min="6" max="6" width="9.421875" style="202" customWidth="1"/>
    <col min="7" max="7" width="9.140625" style="202" customWidth="1"/>
    <col min="8" max="8" width="10.140625" style="202" customWidth="1"/>
    <col min="9" max="9" width="9.140625" style="202" customWidth="1"/>
    <col min="10" max="10" width="10.28125" style="202" customWidth="1"/>
    <col min="11" max="11" width="10.00390625" style="202" customWidth="1"/>
    <col min="12" max="12" width="9.421875" style="203" customWidth="1"/>
    <col min="13" max="14" width="9.140625" style="202" customWidth="1"/>
    <col min="15" max="16384" width="9.140625" style="202" customWidth="1"/>
  </cols>
  <sheetData>
    <row r="1" spans="1:12" ht="12.75">
      <c r="A1" s="413" t="s">
        <v>235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12.75">
      <c r="A2" s="413" t="s">
        <v>478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spans="1:12" ht="6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</row>
    <row r="4" spans="1:12" ht="12.75">
      <c r="A4" s="413" t="s">
        <v>1160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</row>
    <row r="5" spans="1:4" ht="8.25" customHeight="1">
      <c r="A5" s="202" t="s">
        <v>227</v>
      </c>
      <c r="B5" s="202" t="s">
        <v>227</v>
      </c>
      <c r="C5" s="202" t="s">
        <v>227</v>
      </c>
      <c r="D5" s="140" t="s">
        <v>227</v>
      </c>
    </row>
    <row r="6" spans="1:4" ht="12.75" hidden="1">
      <c r="A6" s="202" t="s">
        <v>227</v>
      </c>
      <c r="B6" s="202" t="s">
        <v>227</v>
      </c>
      <c r="C6" s="202" t="s">
        <v>227</v>
      </c>
      <c r="D6" s="140" t="s">
        <v>227</v>
      </c>
    </row>
    <row r="7" spans="1:11" ht="12.75">
      <c r="A7" s="202" t="s">
        <v>227</v>
      </c>
      <c r="B7" s="202" t="s">
        <v>227</v>
      </c>
      <c r="C7" s="202" t="s">
        <v>227</v>
      </c>
      <c r="D7" s="202" t="s">
        <v>227</v>
      </c>
      <c r="E7" s="202" t="s">
        <v>227</v>
      </c>
      <c r="F7" s="202" t="s">
        <v>227</v>
      </c>
      <c r="G7" s="202" t="s">
        <v>227</v>
      </c>
      <c r="H7" s="202" t="s">
        <v>227</v>
      </c>
      <c r="I7" s="202" t="s">
        <v>227</v>
      </c>
      <c r="J7" s="202" t="s">
        <v>227</v>
      </c>
      <c r="K7" s="140" t="s">
        <v>474</v>
      </c>
    </row>
    <row r="8" spans="1:12" s="242" customFormat="1" ht="36">
      <c r="A8" s="248" t="s">
        <v>227</v>
      </c>
      <c r="B8" s="249" t="s">
        <v>227</v>
      </c>
      <c r="C8" s="250" t="s">
        <v>227</v>
      </c>
      <c r="D8" s="251" t="s">
        <v>227</v>
      </c>
      <c r="E8" s="251" t="s">
        <v>468</v>
      </c>
      <c r="F8" s="251" t="s">
        <v>227</v>
      </c>
      <c r="G8" s="252" t="s">
        <v>227</v>
      </c>
      <c r="H8" s="253" t="s">
        <v>469</v>
      </c>
      <c r="I8" s="254" t="s">
        <v>227</v>
      </c>
      <c r="J8" s="252" t="s">
        <v>227</v>
      </c>
      <c r="K8" s="249" t="s">
        <v>470</v>
      </c>
      <c r="L8" s="255" t="s">
        <v>227</v>
      </c>
    </row>
    <row r="9" spans="1:12" s="242" customFormat="1" ht="24">
      <c r="A9" s="243" t="s">
        <v>471</v>
      </c>
      <c r="B9" s="244" t="s">
        <v>227</v>
      </c>
      <c r="C9" s="245" t="s">
        <v>476</v>
      </c>
      <c r="D9" s="246" t="s">
        <v>479</v>
      </c>
      <c r="E9" s="411" t="s">
        <v>480</v>
      </c>
      <c r="F9" s="412"/>
      <c r="G9" s="247" t="s">
        <v>479</v>
      </c>
      <c r="H9" s="411" t="s">
        <v>480</v>
      </c>
      <c r="I9" s="412"/>
      <c r="J9" s="247" t="s">
        <v>479</v>
      </c>
      <c r="K9" s="411" t="s">
        <v>480</v>
      </c>
      <c r="L9" s="412"/>
    </row>
    <row r="10" spans="1:12" s="242" customFormat="1" ht="24">
      <c r="A10" s="232" t="s">
        <v>149</v>
      </c>
      <c r="B10" s="233" t="s">
        <v>481</v>
      </c>
      <c r="C10" s="234" t="s">
        <v>227</v>
      </c>
      <c r="D10" s="235" t="s">
        <v>482</v>
      </c>
      <c r="E10" s="236" t="s">
        <v>477</v>
      </c>
      <c r="F10" s="237" t="s">
        <v>483</v>
      </c>
      <c r="G10" s="238" t="s">
        <v>484</v>
      </c>
      <c r="H10" s="239" t="s">
        <v>485</v>
      </c>
      <c r="I10" s="237" t="s">
        <v>486</v>
      </c>
      <c r="J10" s="238" t="s">
        <v>487</v>
      </c>
      <c r="K10" s="240" t="s">
        <v>485</v>
      </c>
      <c r="L10" s="241" t="s">
        <v>486</v>
      </c>
    </row>
    <row r="11" spans="1:12" ht="12.75">
      <c r="A11" s="141">
        <v>1</v>
      </c>
      <c r="B11" s="142">
        <v>2</v>
      </c>
      <c r="C11" s="204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  <c r="L11" s="143">
        <v>12</v>
      </c>
    </row>
    <row r="12" spans="1:12" ht="18.75" customHeight="1">
      <c r="A12" s="271">
        <v>1000</v>
      </c>
      <c r="B12" s="272" t="s">
        <v>500</v>
      </c>
      <c r="C12" s="205"/>
      <c r="D12" s="144">
        <v>22972.8</v>
      </c>
      <c r="E12" s="144">
        <v>22972.8</v>
      </c>
      <c r="F12" s="144">
        <v>0</v>
      </c>
      <c r="G12" s="285">
        <v>39031.2</v>
      </c>
      <c r="H12" s="144">
        <v>25413</v>
      </c>
      <c r="I12" s="144">
        <v>13618.2</v>
      </c>
      <c r="J12" s="144">
        <f>K12+L12-L141</f>
        <v>33089.200000000004</v>
      </c>
      <c r="K12" s="144">
        <f>K14+K65+K95</f>
        <v>26427.000000000004</v>
      </c>
      <c r="L12" s="144">
        <f>L65+L95</f>
        <v>6662.2</v>
      </c>
    </row>
    <row r="13" spans="1:12" ht="15" hidden="1">
      <c r="A13" s="273"/>
      <c r="B13" s="274" t="s">
        <v>501</v>
      </c>
      <c r="C13" s="205"/>
      <c r="D13" s="144"/>
      <c r="E13" s="144"/>
      <c r="F13" s="144"/>
      <c r="G13" s="285"/>
      <c r="H13" s="144"/>
      <c r="I13" s="144"/>
      <c r="J13" s="144"/>
      <c r="K13" s="144"/>
      <c r="L13" s="144"/>
    </row>
    <row r="14" spans="1:12" ht="14.25" customHeight="1">
      <c r="A14" s="271">
        <v>1100</v>
      </c>
      <c r="B14" s="275" t="s">
        <v>502</v>
      </c>
      <c r="C14" s="205">
        <v>7100</v>
      </c>
      <c r="D14" s="144">
        <v>3377.5</v>
      </c>
      <c r="E14" s="144">
        <v>3377.5</v>
      </c>
      <c r="F14" s="144" t="s">
        <v>303</v>
      </c>
      <c r="G14" s="285">
        <v>3693.3</v>
      </c>
      <c r="H14" s="144">
        <v>3693.3</v>
      </c>
      <c r="I14" s="144" t="s">
        <v>303</v>
      </c>
      <c r="J14" s="144">
        <f>K14</f>
        <v>2875.5</v>
      </c>
      <c r="K14" s="144">
        <f>K17+K21+K24+K49+K56</f>
        <v>2875.5</v>
      </c>
      <c r="L14" s="144" t="s">
        <v>303</v>
      </c>
    </row>
    <row r="15" spans="1:12" ht="30" hidden="1">
      <c r="A15" s="273"/>
      <c r="B15" s="276" t="s">
        <v>503</v>
      </c>
      <c r="C15" s="205"/>
      <c r="D15" s="144"/>
      <c r="E15" s="144"/>
      <c r="F15" s="144"/>
      <c r="G15" s="285"/>
      <c r="H15" s="144"/>
      <c r="I15" s="144"/>
      <c r="J15" s="144"/>
      <c r="K15" s="144"/>
      <c r="L15" s="144"/>
    </row>
    <row r="16" spans="1:12" ht="4.5" customHeight="1">
      <c r="A16" s="273"/>
      <c r="B16" s="276" t="s">
        <v>504</v>
      </c>
      <c r="C16" s="205"/>
      <c r="D16" s="144"/>
      <c r="E16" s="144"/>
      <c r="F16" s="144"/>
      <c r="G16" s="285"/>
      <c r="H16" s="144"/>
      <c r="I16" s="144"/>
      <c r="J16" s="144"/>
      <c r="K16" s="144"/>
      <c r="L16" s="144"/>
    </row>
    <row r="17" spans="1:12" ht="15">
      <c r="A17" s="271">
        <v>1110</v>
      </c>
      <c r="B17" s="276" t="s">
        <v>505</v>
      </c>
      <c r="C17" s="205">
        <v>7131</v>
      </c>
      <c r="D17" s="144">
        <v>1558.8</v>
      </c>
      <c r="E17" s="144">
        <v>1558.8</v>
      </c>
      <c r="F17" s="144" t="s">
        <v>303</v>
      </c>
      <c r="G17" s="285">
        <v>1559.1000000000001</v>
      </c>
      <c r="H17" s="144">
        <v>1559.1000000000001</v>
      </c>
      <c r="I17" s="144" t="s">
        <v>303</v>
      </c>
      <c r="J17" s="144">
        <f aca="true" t="shared" si="0" ref="J17:J76">K17</f>
        <v>1139.7</v>
      </c>
      <c r="K17" s="144">
        <f>K19+K20</f>
        <v>1139.7</v>
      </c>
      <c r="L17" s="144" t="s">
        <v>303</v>
      </c>
    </row>
    <row r="18" spans="1:12" ht="15">
      <c r="A18" s="273"/>
      <c r="B18" s="276" t="s">
        <v>504</v>
      </c>
      <c r="C18" s="205"/>
      <c r="D18" s="144"/>
      <c r="E18" s="144"/>
      <c r="F18" s="144"/>
      <c r="G18" s="285"/>
      <c r="H18" s="144"/>
      <c r="I18" s="144"/>
      <c r="J18" s="144"/>
      <c r="K18" s="144"/>
      <c r="L18" s="144"/>
    </row>
    <row r="19" spans="1:12" ht="45">
      <c r="A19" s="277" t="s">
        <v>506</v>
      </c>
      <c r="B19" s="278" t="s">
        <v>507</v>
      </c>
      <c r="C19" s="205"/>
      <c r="D19" s="144">
        <v>0.2</v>
      </c>
      <c r="E19" s="144">
        <v>0.2</v>
      </c>
      <c r="F19" s="144" t="s">
        <v>303</v>
      </c>
      <c r="G19" s="285">
        <v>0.2</v>
      </c>
      <c r="H19" s="144">
        <v>0.2</v>
      </c>
      <c r="I19" s="144" t="s">
        <v>303</v>
      </c>
      <c r="J19" s="144">
        <f t="shared" si="0"/>
        <v>0.2</v>
      </c>
      <c r="K19" s="144">
        <v>0.2</v>
      </c>
      <c r="L19" s="144" t="s">
        <v>303</v>
      </c>
    </row>
    <row r="20" spans="1:12" ht="30">
      <c r="A20" s="277" t="s">
        <v>508</v>
      </c>
      <c r="B20" s="278" t="s">
        <v>509</v>
      </c>
      <c r="C20" s="205"/>
      <c r="D20" s="144">
        <v>1558.6</v>
      </c>
      <c r="E20" s="144">
        <v>1558.6</v>
      </c>
      <c r="F20" s="144" t="s">
        <v>303</v>
      </c>
      <c r="G20" s="285">
        <v>1558.9</v>
      </c>
      <c r="H20" s="144">
        <v>1558.9</v>
      </c>
      <c r="I20" s="144" t="s">
        <v>303</v>
      </c>
      <c r="J20" s="144">
        <f t="shared" si="0"/>
        <v>1139.5</v>
      </c>
      <c r="K20" s="144">
        <v>1139.5</v>
      </c>
      <c r="L20" s="144" t="s">
        <v>303</v>
      </c>
    </row>
    <row r="21" spans="1:12" ht="18.75" customHeight="1">
      <c r="A21" s="271">
        <v>1120</v>
      </c>
      <c r="B21" s="276" t="s">
        <v>510</v>
      </c>
      <c r="C21" s="205">
        <v>7136</v>
      </c>
      <c r="D21" s="144">
        <v>1674.7</v>
      </c>
      <c r="E21" s="144">
        <v>1674.7</v>
      </c>
      <c r="F21" s="144" t="s">
        <v>303</v>
      </c>
      <c r="G21" s="285">
        <v>1990.2</v>
      </c>
      <c r="H21" s="144">
        <v>1990.2</v>
      </c>
      <c r="I21" s="144" t="s">
        <v>303</v>
      </c>
      <c r="J21" s="144">
        <f t="shared" si="0"/>
        <v>1541.8</v>
      </c>
      <c r="K21" s="144">
        <f>K23</f>
        <v>1541.8</v>
      </c>
      <c r="L21" s="144" t="s">
        <v>303</v>
      </c>
    </row>
    <row r="22" spans="1:12" ht="15">
      <c r="A22" s="273"/>
      <c r="B22" s="276" t="s">
        <v>504</v>
      </c>
      <c r="C22" s="205"/>
      <c r="D22" s="144"/>
      <c r="E22" s="144"/>
      <c r="F22" s="144"/>
      <c r="G22" s="285"/>
      <c r="H22" s="144"/>
      <c r="I22" s="144"/>
      <c r="J22" s="144"/>
      <c r="K22" s="144"/>
      <c r="L22" s="144"/>
    </row>
    <row r="23" spans="1:12" ht="15">
      <c r="A23" s="277" t="s">
        <v>511</v>
      </c>
      <c r="B23" s="278" t="s">
        <v>512</v>
      </c>
      <c r="C23" s="205"/>
      <c r="D23" s="144">
        <v>1674.7</v>
      </c>
      <c r="E23" s="144">
        <v>1674.7</v>
      </c>
      <c r="F23" s="144" t="s">
        <v>303</v>
      </c>
      <c r="G23" s="285">
        <v>1990.2</v>
      </c>
      <c r="H23" s="144">
        <v>1990.2</v>
      </c>
      <c r="I23" s="144" t="s">
        <v>303</v>
      </c>
      <c r="J23" s="144">
        <f t="shared" si="0"/>
        <v>1541.8</v>
      </c>
      <c r="K23" s="144">
        <v>1541.8</v>
      </c>
      <c r="L23" s="144" t="s">
        <v>303</v>
      </c>
    </row>
    <row r="24" spans="1:12" ht="44.25" customHeight="1">
      <c r="A24" s="271">
        <v>1130</v>
      </c>
      <c r="B24" s="276" t="s">
        <v>513</v>
      </c>
      <c r="C24" s="205">
        <v>7145</v>
      </c>
      <c r="D24" s="144">
        <v>144</v>
      </c>
      <c r="E24" s="144">
        <v>144</v>
      </c>
      <c r="F24" s="144" t="s">
        <v>303</v>
      </c>
      <c r="G24" s="285">
        <v>144</v>
      </c>
      <c r="H24" s="144">
        <v>144</v>
      </c>
      <c r="I24" s="144" t="s">
        <v>303</v>
      </c>
      <c r="J24" s="144">
        <f t="shared" si="0"/>
        <v>194</v>
      </c>
      <c r="K24" s="144">
        <f>K26</f>
        <v>194</v>
      </c>
      <c r="L24" s="144" t="s">
        <v>303</v>
      </c>
    </row>
    <row r="25" spans="1:12" ht="15">
      <c r="A25" s="273"/>
      <c r="B25" s="276" t="s">
        <v>504</v>
      </c>
      <c r="C25" s="205"/>
      <c r="D25" s="144"/>
      <c r="E25" s="144"/>
      <c r="F25" s="144"/>
      <c r="G25" s="285"/>
      <c r="H25" s="144"/>
      <c r="I25" s="144"/>
      <c r="J25" s="144"/>
      <c r="K25" s="144"/>
      <c r="L25" s="144"/>
    </row>
    <row r="26" spans="1:12" ht="15">
      <c r="A26" s="277" t="s">
        <v>514</v>
      </c>
      <c r="B26" s="278" t="s">
        <v>515</v>
      </c>
      <c r="C26" s="205">
        <v>71452</v>
      </c>
      <c r="D26" s="144">
        <v>144</v>
      </c>
      <c r="E26" s="144">
        <v>144</v>
      </c>
      <c r="F26" s="144" t="s">
        <v>303</v>
      </c>
      <c r="G26" s="285">
        <v>144</v>
      </c>
      <c r="H26" s="144">
        <v>144</v>
      </c>
      <c r="I26" s="144" t="s">
        <v>303</v>
      </c>
      <c r="J26" s="144">
        <f t="shared" si="0"/>
        <v>194</v>
      </c>
      <c r="K26" s="144">
        <f>K29+K33+K34+K35+K36+K37+K38+K39+K40+K41+K42+K43+K44+K45+K46+K47+K48</f>
        <v>194</v>
      </c>
      <c r="L26" s="144" t="s">
        <v>303</v>
      </c>
    </row>
    <row r="27" spans="1:12" ht="0.75" customHeight="1">
      <c r="A27" s="277"/>
      <c r="B27" s="278" t="s">
        <v>516</v>
      </c>
      <c r="C27" s="205"/>
      <c r="D27" s="144"/>
      <c r="E27" s="144"/>
      <c r="F27" s="144"/>
      <c r="G27" s="285"/>
      <c r="H27" s="144"/>
      <c r="I27" s="144"/>
      <c r="J27" s="144"/>
      <c r="K27" s="144"/>
      <c r="L27" s="144"/>
    </row>
    <row r="28" spans="1:12" ht="3.75" customHeight="1">
      <c r="A28" s="277"/>
      <c r="B28" s="278" t="s">
        <v>504</v>
      </c>
      <c r="C28" s="205"/>
      <c r="D28" s="144"/>
      <c r="E28" s="144"/>
      <c r="F28" s="144"/>
      <c r="G28" s="285"/>
      <c r="H28" s="144"/>
      <c r="I28" s="144"/>
      <c r="J28" s="144"/>
      <c r="K28" s="144"/>
      <c r="L28" s="144"/>
    </row>
    <row r="29" spans="1:12" ht="10.5" customHeight="1">
      <c r="A29" s="277" t="s">
        <v>517</v>
      </c>
      <c r="B29" s="279" t="s">
        <v>518</v>
      </c>
      <c r="C29" s="205"/>
      <c r="D29" s="144">
        <v>0</v>
      </c>
      <c r="E29" s="144">
        <v>0</v>
      </c>
      <c r="F29" s="144" t="s">
        <v>303</v>
      </c>
      <c r="G29" s="285">
        <v>0</v>
      </c>
      <c r="H29" s="144">
        <v>0</v>
      </c>
      <c r="I29" s="144" t="s">
        <v>303</v>
      </c>
      <c r="J29" s="144">
        <f t="shared" si="0"/>
        <v>110</v>
      </c>
      <c r="K29" s="144">
        <f>K31+K32</f>
        <v>110</v>
      </c>
      <c r="L29" s="144" t="s">
        <v>303</v>
      </c>
    </row>
    <row r="30" spans="1:12" ht="12.75" customHeight="1">
      <c r="A30" s="280"/>
      <c r="B30" s="279" t="s">
        <v>519</v>
      </c>
      <c r="C30" s="205"/>
      <c r="D30" s="144"/>
      <c r="E30" s="144"/>
      <c r="F30" s="144"/>
      <c r="G30" s="285"/>
      <c r="H30" s="144"/>
      <c r="I30" s="144"/>
      <c r="J30" s="144"/>
      <c r="K30" s="144"/>
      <c r="L30" s="144"/>
    </row>
    <row r="31" spans="1:12" ht="15">
      <c r="A31" s="277" t="s">
        <v>520</v>
      </c>
      <c r="B31" s="281" t="s">
        <v>521</v>
      </c>
      <c r="C31" s="205"/>
      <c r="D31" s="144">
        <v>0</v>
      </c>
      <c r="E31" s="144"/>
      <c r="F31" s="144" t="s">
        <v>303</v>
      </c>
      <c r="G31" s="285">
        <v>0</v>
      </c>
      <c r="H31" s="144"/>
      <c r="I31" s="144" t="s">
        <v>303</v>
      </c>
      <c r="J31" s="144">
        <f t="shared" si="0"/>
        <v>110</v>
      </c>
      <c r="K31" s="144">
        <v>110</v>
      </c>
      <c r="L31" s="144" t="s">
        <v>303</v>
      </c>
    </row>
    <row r="32" spans="1:12" ht="15">
      <c r="A32" s="277" t="s">
        <v>522</v>
      </c>
      <c r="B32" s="281" t="s">
        <v>523</v>
      </c>
      <c r="C32" s="205"/>
      <c r="D32" s="144">
        <v>0</v>
      </c>
      <c r="E32" s="144"/>
      <c r="F32" s="144" t="s">
        <v>303</v>
      </c>
      <c r="G32" s="285">
        <v>0</v>
      </c>
      <c r="H32" s="144"/>
      <c r="I32" s="144" t="s">
        <v>303</v>
      </c>
      <c r="J32" s="144">
        <f t="shared" si="0"/>
        <v>0</v>
      </c>
      <c r="K32" s="144"/>
      <c r="L32" s="144" t="s">
        <v>303</v>
      </c>
    </row>
    <row r="33" spans="1:12" ht="11.25" customHeight="1">
      <c r="A33" s="277" t="s">
        <v>524</v>
      </c>
      <c r="B33" s="282" t="s">
        <v>525</v>
      </c>
      <c r="C33" s="205"/>
      <c r="D33" s="144">
        <v>0</v>
      </c>
      <c r="E33" s="144"/>
      <c r="F33" s="144" t="s">
        <v>303</v>
      </c>
      <c r="G33" s="285">
        <v>0</v>
      </c>
      <c r="H33" s="144"/>
      <c r="I33" s="144" t="s">
        <v>303</v>
      </c>
      <c r="J33" s="144">
        <f t="shared" si="0"/>
        <v>0</v>
      </c>
      <c r="K33" s="144"/>
      <c r="L33" s="144" t="s">
        <v>303</v>
      </c>
    </row>
    <row r="34" spans="1:12" ht="13.5" customHeight="1">
      <c r="A34" s="273" t="s">
        <v>526</v>
      </c>
      <c r="B34" s="279" t="s">
        <v>527</v>
      </c>
      <c r="C34" s="205"/>
      <c r="D34" s="144">
        <v>0</v>
      </c>
      <c r="E34" s="144"/>
      <c r="F34" s="144" t="s">
        <v>303</v>
      </c>
      <c r="G34" s="285">
        <v>0</v>
      </c>
      <c r="H34" s="144"/>
      <c r="I34" s="144" t="s">
        <v>303</v>
      </c>
      <c r="J34" s="144">
        <f t="shared" si="0"/>
        <v>0</v>
      </c>
      <c r="K34" s="144"/>
      <c r="L34" s="144" t="s">
        <v>303</v>
      </c>
    </row>
    <row r="35" spans="1:12" ht="75">
      <c r="A35" s="277" t="s">
        <v>528</v>
      </c>
      <c r="B35" s="279" t="s">
        <v>529</v>
      </c>
      <c r="C35" s="205"/>
      <c r="D35" s="144">
        <v>144</v>
      </c>
      <c r="E35" s="144">
        <v>144</v>
      </c>
      <c r="F35" s="144" t="s">
        <v>303</v>
      </c>
      <c r="G35" s="285">
        <v>144</v>
      </c>
      <c r="H35" s="144">
        <v>144</v>
      </c>
      <c r="I35" s="144" t="s">
        <v>303</v>
      </c>
      <c r="J35" s="144">
        <f t="shared" si="0"/>
        <v>84</v>
      </c>
      <c r="K35" s="144">
        <v>84</v>
      </c>
      <c r="L35" s="144" t="s">
        <v>303</v>
      </c>
    </row>
    <row r="36" spans="1:12" ht="15.75" customHeight="1">
      <c r="A36" s="277" t="s">
        <v>530</v>
      </c>
      <c r="B36" s="279" t="s">
        <v>531</v>
      </c>
      <c r="C36" s="205"/>
      <c r="D36" s="144">
        <v>0</v>
      </c>
      <c r="E36" s="144"/>
      <c r="F36" s="144" t="s">
        <v>303</v>
      </c>
      <c r="G36" s="285">
        <v>0</v>
      </c>
      <c r="H36" s="144"/>
      <c r="I36" s="144" t="s">
        <v>303</v>
      </c>
      <c r="J36" s="144">
        <f t="shared" si="0"/>
        <v>0</v>
      </c>
      <c r="K36" s="144"/>
      <c r="L36" s="144" t="s">
        <v>303</v>
      </c>
    </row>
    <row r="37" spans="1:12" ht="16.5" customHeight="1">
      <c r="A37" s="277" t="s">
        <v>532</v>
      </c>
      <c r="B37" s="279" t="s">
        <v>533</v>
      </c>
      <c r="C37" s="205"/>
      <c r="D37" s="144">
        <v>0</v>
      </c>
      <c r="E37" s="144"/>
      <c r="F37" s="144" t="s">
        <v>303</v>
      </c>
      <c r="G37" s="285">
        <v>0</v>
      </c>
      <c r="H37" s="144"/>
      <c r="I37" s="144" t="s">
        <v>303</v>
      </c>
      <c r="J37" s="144">
        <f t="shared" si="0"/>
        <v>0</v>
      </c>
      <c r="K37" s="144"/>
      <c r="L37" s="144" t="s">
        <v>303</v>
      </c>
    </row>
    <row r="38" spans="1:12" ht="15.75" customHeight="1">
      <c r="A38" s="277" t="s">
        <v>534</v>
      </c>
      <c r="B38" s="279" t="s">
        <v>535</v>
      </c>
      <c r="C38" s="205"/>
      <c r="D38" s="144">
        <v>0</v>
      </c>
      <c r="E38" s="144"/>
      <c r="F38" s="144" t="s">
        <v>303</v>
      </c>
      <c r="G38" s="285">
        <v>0</v>
      </c>
      <c r="H38" s="144"/>
      <c r="I38" s="144" t="s">
        <v>303</v>
      </c>
      <c r="J38" s="144">
        <f t="shared" si="0"/>
        <v>0</v>
      </c>
      <c r="K38" s="144"/>
      <c r="L38" s="144" t="s">
        <v>303</v>
      </c>
    </row>
    <row r="39" spans="1:12" ht="13.5" customHeight="1">
      <c r="A39" s="277" t="s">
        <v>536</v>
      </c>
      <c r="B39" s="279" t="s">
        <v>537</v>
      </c>
      <c r="C39" s="205"/>
      <c r="D39" s="144">
        <v>0</v>
      </c>
      <c r="E39" s="144"/>
      <c r="F39" s="144" t="s">
        <v>303</v>
      </c>
      <c r="G39" s="285">
        <v>0</v>
      </c>
      <c r="H39" s="144"/>
      <c r="I39" s="144" t="s">
        <v>303</v>
      </c>
      <c r="J39" s="144">
        <f t="shared" si="0"/>
        <v>0</v>
      </c>
      <c r="K39" s="144"/>
      <c r="L39" s="144" t="s">
        <v>303</v>
      </c>
    </row>
    <row r="40" spans="1:12" ht="17.25" customHeight="1">
      <c r="A40" s="277" t="s">
        <v>538</v>
      </c>
      <c r="B40" s="279" t="s">
        <v>539</v>
      </c>
      <c r="C40" s="205"/>
      <c r="D40" s="144">
        <v>0</v>
      </c>
      <c r="E40" s="144"/>
      <c r="F40" s="144" t="s">
        <v>303</v>
      </c>
      <c r="G40" s="285">
        <v>0</v>
      </c>
      <c r="H40" s="144"/>
      <c r="I40" s="144" t="s">
        <v>303</v>
      </c>
      <c r="J40" s="144">
        <f t="shared" si="0"/>
        <v>0</v>
      </c>
      <c r="K40" s="144"/>
      <c r="L40" s="144" t="s">
        <v>303</v>
      </c>
    </row>
    <row r="41" spans="1:12" ht="9" customHeight="1">
      <c r="A41" s="277" t="s">
        <v>540</v>
      </c>
      <c r="B41" s="279" t="s">
        <v>541</v>
      </c>
      <c r="C41" s="205"/>
      <c r="D41" s="144">
        <v>0</v>
      </c>
      <c r="E41" s="144"/>
      <c r="F41" s="144" t="s">
        <v>303</v>
      </c>
      <c r="G41" s="285">
        <v>0</v>
      </c>
      <c r="H41" s="144"/>
      <c r="I41" s="144" t="s">
        <v>303</v>
      </c>
      <c r="J41" s="144">
        <f t="shared" si="0"/>
        <v>0</v>
      </c>
      <c r="K41" s="144"/>
      <c r="L41" s="144" t="s">
        <v>303</v>
      </c>
    </row>
    <row r="42" spans="1:12" ht="8.25" customHeight="1">
      <c r="A42" s="277" t="s">
        <v>542</v>
      </c>
      <c r="B42" s="279" t="s">
        <v>543</v>
      </c>
      <c r="C42" s="205"/>
      <c r="D42" s="144">
        <v>0</v>
      </c>
      <c r="E42" s="144"/>
      <c r="F42" s="144" t="s">
        <v>303</v>
      </c>
      <c r="G42" s="285">
        <v>0</v>
      </c>
      <c r="H42" s="144"/>
      <c r="I42" s="144" t="s">
        <v>303</v>
      </c>
      <c r="J42" s="144">
        <f t="shared" si="0"/>
        <v>0</v>
      </c>
      <c r="K42" s="144"/>
      <c r="L42" s="144" t="s">
        <v>303</v>
      </c>
    </row>
    <row r="43" spans="1:12" ht="9.75" customHeight="1">
      <c r="A43" s="277" t="s">
        <v>544</v>
      </c>
      <c r="B43" s="279" t="s">
        <v>545</v>
      </c>
      <c r="C43" s="205"/>
      <c r="D43" s="144">
        <v>0</v>
      </c>
      <c r="E43" s="144"/>
      <c r="F43" s="144" t="s">
        <v>303</v>
      </c>
      <c r="G43" s="285">
        <v>0</v>
      </c>
      <c r="H43" s="144"/>
      <c r="I43" s="144" t="s">
        <v>303</v>
      </c>
      <c r="J43" s="144">
        <f t="shared" si="0"/>
        <v>0</v>
      </c>
      <c r="K43" s="144"/>
      <c r="L43" s="144" t="s">
        <v>303</v>
      </c>
    </row>
    <row r="44" spans="1:12" ht="11.25" customHeight="1">
      <c r="A44" s="277">
        <v>1146</v>
      </c>
      <c r="B44" s="279" t="s">
        <v>546</v>
      </c>
      <c r="C44" s="205"/>
      <c r="D44" s="144">
        <v>0</v>
      </c>
      <c r="E44" s="144"/>
      <c r="F44" s="144" t="s">
        <v>303</v>
      </c>
      <c r="G44" s="285">
        <v>0</v>
      </c>
      <c r="H44" s="144"/>
      <c r="I44" s="144" t="s">
        <v>303</v>
      </c>
      <c r="J44" s="144">
        <f t="shared" si="0"/>
        <v>0</v>
      </c>
      <c r="K44" s="144"/>
      <c r="L44" s="144" t="s">
        <v>303</v>
      </c>
    </row>
    <row r="45" spans="1:12" ht="8.25" customHeight="1">
      <c r="A45" s="277">
        <v>1147</v>
      </c>
      <c r="B45" s="279" t="s">
        <v>547</v>
      </c>
      <c r="C45" s="205"/>
      <c r="D45" s="144">
        <v>0</v>
      </c>
      <c r="E45" s="144"/>
      <c r="F45" s="144" t="s">
        <v>303</v>
      </c>
      <c r="G45" s="285">
        <v>0</v>
      </c>
      <c r="H45" s="144"/>
      <c r="I45" s="144" t="s">
        <v>303</v>
      </c>
      <c r="J45" s="144">
        <f t="shared" si="0"/>
        <v>0</v>
      </c>
      <c r="K45" s="144"/>
      <c r="L45" s="144" t="s">
        <v>303</v>
      </c>
    </row>
    <row r="46" spans="1:12" ht="12.75" customHeight="1">
      <c r="A46" s="277">
        <v>1148</v>
      </c>
      <c r="B46" s="279" t="s">
        <v>548</v>
      </c>
      <c r="C46" s="205"/>
      <c r="D46" s="144">
        <v>0</v>
      </c>
      <c r="E46" s="144"/>
      <c r="F46" s="144" t="s">
        <v>303</v>
      </c>
      <c r="G46" s="285">
        <v>0</v>
      </c>
      <c r="H46" s="144"/>
      <c r="I46" s="144" t="s">
        <v>303</v>
      </c>
      <c r="J46" s="144">
        <f t="shared" si="0"/>
        <v>0</v>
      </c>
      <c r="K46" s="144"/>
      <c r="L46" s="144" t="s">
        <v>303</v>
      </c>
    </row>
    <row r="47" spans="1:12" ht="6.75" customHeight="1">
      <c r="A47" s="277">
        <v>1149</v>
      </c>
      <c r="B47" s="279" t="s">
        <v>549</v>
      </c>
      <c r="C47" s="205"/>
      <c r="D47" s="144">
        <v>0</v>
      </c>
      <c r="E47" s="144"/>
      <c r="F47" s="144" t="s">
        <v>303</v>
      </c>
      <c r="G47" s="285">
        <v>0</v>
      </c>
      <c r="H47" s="144"/>
      <c r="I47" s="144" t="s">
        <v>303</v>
      </c>
      <c r="J47" s="144">
        <f t="shared" si="0"/>
        <v>0</v>
      </c>
      <c r="K47" s="144"/>
      <c r="L47" s="144" t="s">
        <v>303</v>
      </c>
    </row>
    <row r="48" spans="1:12" ht="8.25" customHeight="1">
      <c r="A48" s="277">
        <v>1150</v>
      </c>
      <c r="B48" s="279" t="s">
        <v>550</v>
      </c>
      <c r="C48" s="205"/>
      <c r="D48" s="144">
        <v>0</v>
      </c>
      <c r="E48" s="144"/>
      <c r="F48" s="144" t="s">
        <v>303</v>
      </c>
      <c r="G48" s="285">
        <v>0</v>
      </c>
      <c r="H48" s="144"/>
      <c r="I48" s="144" t="s">
        <v>303</v>
      </c>
      <c r="J48" s="144">
        <f t="shared" si="0"/>
        <v>0</v>
      </c>
      <c r="K48" s="144"/>
      <c r="L48" s="144" t="s">
        <v>303</v>
      </c>
    </row>
    <row r="49" spans="1:12" ht="15.75" customHeight="1">
      <c r="A49" s="271">
        <v>1150</v>
      </c>
      <c r="B49" s="276" t="s">
        <v>551</v>
      </c>
      <c r="C49" s="205">
        <v>7146</v>
      </c>
      <c r="D49" s="144">
        <v>0</v>
      </c>
      <c r="E49" s="144">
        <v>0</v>
      </c>
      <c r="F49" s="144" t="s">
        <v>303</v>
      </c>
      <c r="G49" s="285">
        <v>0</v>
      </c>
      <c r="H49" s="144">
        <v>0</v>
      </c>
      <c r="I49" s="144" t="s">
        <v>303</v>
      </c>
      <c r="J49" s="144">
        <f t="shared" si="0"/>
        <v>0</v>
      </c>
      <c r="K49" s="144">
        <f>K51</f>
        <v>0</v>
      </c>
      <c r="L49" s="144" t="s">
        <v>303</v>
      </c>
    </row>
    <row r="50" spans="1:12" ht="8.25" customHeight="1">
      <c r="A50" s="273"/>
      <c r="B50" s="276" t="s">
        <v>504</v>
      </c>
      <c r="C50" s="205"/>
      <c r="D50" s="144">
        <v>0</v>
      </c>
      <c r="E50" s="144"/>
      <c r="F50" s="144"/>
      <c r="G50" s="285">
        <v>0</v>
      </c>
      <c r="H50" s="144"/>
      <c r="I50" s="144"/>
      <c r="J50" s="144">
        <f t="shared" si="0"/>
        <v>0</v>
      </c>
      <c r="K50" s="144"/>
      <c r="L50" s="144"/>
    </row>
    <row r="51" spans="1:12" ht="14.25" customHeight="1">
      <c r="A51" s="277" t="s">
        <v>552</v>
      </c>
      <c r="B51" s="278" t="s">
        <v>553</v>
      </c>
      <c r="C51" s="205"/>
      <c r="D51" s="144">
        <v>0</v>
      </c>
      <c r="E51" s="144">
        <v>0</v>
      </c>
      <c r="F51" s="144" t="s">
        <v>303</v>
      </c>
      <c r="G51" s="285">
        <v>0</v>
      </c>
      <c r="H51" s="144">
        <v>0</v>
      </c>
      <c r="I51" s="144" t="s">
        <v>303</v>
      </c>
      <c r="J51" s="144">
        <f t="shared" si="0"/>
        <v>0</v>
      </c>
      <c r="K51" s="144">
        <f>K54+K55</f>
        <v>0</v>
      </c>
      <c r="L51" s="144" t="s">
        <v>303</v>
      </c>
    </row>
    <row r="52" spans="1:12" ht="20.25" customHeight="1" hidden="1">
      <c r="A52" s="277"/>
      <c r="B52" s="278" t="s">
        <v>554</v>
      </c>
      <c r="C52" s="205"/>
      <c r="D52" s="144"/>
      <c r="E52" s="144"/>
      <c r="F52" s="144"/>
      <c r="G52" s="285"/>
      <c r="H52" s="144"/>
      <c r="I52" s="144"/>
      <c r="J52" s="144"/>
      <c r="K52" s="144"/>
      <c r="L52" s="144"/>
    </row>
    <row r="53" spans="1:12" ht="15">
      <c r="A53" s="277"/>
      <c r="B53" s="278" t="s">
        <v>504</v>
      </c>
      <c r="C53" s="205"/>
      <c r="D53" s="144"/>
      <c r="E53" s="144"/>
      <c r="F53" s="144"/>
      <c r="G53" s="285"/>
      <c r="H53" s="144"/>
      <c r="I53" s="144"/>
      <c r="J53" s="144"/>
      <c r="K53" s="144"/>
      <c r="L53" s="144"/>
    </row>
    <row r="54" spans="1:12" ht="11.25" customHeight="1">
      <c r="A54" s="277" t="s">
        <v>555</v>
      </c>
      <c r="B54" s="279" t="s">
        <v>556</v>
      </c>
      <c r="C54" s="205"/>
      <c r="D54" s="144">
        <v>0</v>
      </c>
      <c r="E54" s="144"/>
      <c r="F54" s="144" t="s">
        <v>303</v>
      </c>
      <c r="G54" s="285">
        <v>0</v>
      </c>
      <c r="H54" s="144"/>
      <c r="I54" s="144" t="s">
        <v>303</v>
      </c>
      <c r="J54" s="144">
        <f t="shared" si="0"/>
        <v>0</v>
      </c>
      <c r="K54" s="144"/>
      <c r="L54" s="144" t="s">
        <v>303</v>
      </c>
    </row>
    <row r="55" spans="1:12" ht="11.25" customHeight="1">
      <c r="A55" s="273" t="s">
        <v>557</v>
      </c>
      <c r="B55" s="282" t="s">
        <v>558</v>
      </c>
      <c r="C55" s="205"/>
      <c r="D55" s="144">
        <v>0</v>
      </c>
      <c r="E55" s="144"/>
      <c r="F55" s="144" t="s">
        <v>303</v>
      </c>
      <c r="G55" s="285">
        <v>0</v>
      </c>
      <c r="H55" s="144"/>
      <c r="I55" s="144" t="s">
        <v>303</v>
      </c>
      <c r="J55" s="144">
        <f t="shared" si="0"/>
        <v>0</v>
      </c>
      <c r="K55" s="144"/>
      <c r="L55" s="144" t="s">
        <v>303</v>
      </c>
    </row>
    <row r="56" spans="1:12" ht="18.75" customHeight="1">
      <c r="A56" s="271">
        <v>1160</v>
      </c>
      <c r="B56" s="276" t="s">
        <v>559</v>
      </c>
      <c r="C56" s="205">
        <v>7161</v>
      </c>
      <c r="D56" s="144">
        <v>0</v>
      </c>
      <c r="E56" s="144">
        <v>0</v>
      </c>
      <c r="F56" s="144" t="s">
        <v>303</v>
      </c>
      <c r="G56" s="285">
        <v>0</v>
      </c>
      <c r="H56" s="144">
        <v>0</v>
      </c>
      <c r="I56" s="144" t="s">
        <v>303</v>
      </c>
      <c r="J56" s="144">
        <f t="shared" si="0"/>
        <v>0</v>
      </c>
      <c r="K56" s="144">
        <f>K59+K64</f>
        <v>0</v>
      </c>
      <c r="L56" s="144" t="s">
        <v>303</v>
      </c>
    </row>
    <row r="57" spans="1:12" ht="12" customHeight="1" hidden="1">
      <c r="A57" s="277"/>
      <c r="B57" s="278" t="s">
        <v>560</v>
      </c>
      <c r="C57" s="205"/>
      <c r="D57" s="144"/>
      <c r="E57" s="144"/>
      <c r="F57" s="144"/>
      <c r="G57" s="285"/>
      <c r="H57" s="144"/>
      <c r="I57" s="144"/>
      <c r="J57" s="144"/>
      <c r="K57" s="144"/>
      <c r="L57" s="144"/>
    </row>
    <row r="58" spans="1:12" ht="7.5" customHeight="1">
      <c r="A58" s="273"/>
      <c r="B58" s="278" t="s">
        <v>504</v>
      </c>
      <c r="C58" s="205"/>
      <c r="D58" s="144"/>
      <c r="E58" s="144"/>
      <c r="F58" s="144"/>
      <c r="G58" s="285"/>
      <c r="H58" s="144"/>
      <c r="I58" s="144"/>
      <c r="J58" s="144"/>
      <c r="K58" s="144"/>
      <c r="L58" s="144"/>
    </row>
    <row r="59" spans="1:12" ht="26.25" customHeight="1">
      <c r="A59" s="277" t="s">
        <v>561</v>
      </c>
      <c r="B59" s="278" t="s">
        <v>562</v>
      </c>
      <c r="C59" s="205"/>
      <c r="D59" s="144">
        <v>0</v>
      </c>
      <c r="E59" s="144">
        <v>0</v>
      </c>
      <c r="F59" s="144" t="s">
        <v>303</v>
      </c>
      <c r="G59" s="285">
        <v>0</v>
      </c>
      <c r="H59" s="144">
        <v>0</v>
      </c>
      <c r="I59" s="144" t="s">
        <v>303</v>
      </c>
      <c r="J59" s="144">
        <f t="shared" si="0"/>
        <v>0</v>
      </c>
      <c r="K59" s="144">
        <f>K61+K62+K63</f>
        <v>0</v>
      </c>
      <c r="L59" s="144" t="s">
        <v>303</v>
      </c>
    </row>
    <row r="60" spans="1:12" ht="0.75" customHeight="1">
      <c r="A60" s="277"/>
      <c r="B60" s="278" t="s">
        <v>563</v>
      </c>
      <c r="C60" s="205"/>
      <c r="D60" s="144"/>
      <c r="E60" s="144"/>
      <c r="F60" s="144"/>
      <c r="G60" s="285"/>
      <c r="H60" s="144"/>
      <c r="I60" s="144"/>
      <c r="J60" s="144"/>
      <c r="K60" s="144"/>
      <c r="L60" s="144"/>
    </row>
    <row r="61" spans="1:12" ht="15">
      <c r="A61" s="283" t="s">
        <v>564</v>
      </c>
      <c r="B61" s="279" t="s">
        <v>565</v>
      </c>
      <c r="C61" s="205"/>
      <c r="D61" s="144">
        <v>0</v>
      </c>
      <c r="E61" s="144"/>
      <c r="F61" s="144" t="s">
        <v>303</v>
      </c>
      <c r="G61" s="285">
        <v>0</v>
      </c>
      <c r="H61" s="144"/>
      <c r="I61" s="144" t="s">
        <v>303</v>
      </c>
      <c r="J61" s="144">
        <f t="shared" si="0"/>
        <v>0</v>
      </c>
      <c r="K61" s="144"/>
      <c r="L61" s="144" t="s">
        <v>303</v>
      </c>
    </row>
    <row r="62" spans="1:12" ht="15">
      <c r="A62" s="283" t="s">
        <v>566</v>
      </c>
      <c r="B62" s="279" t="s">
        <v>567</v>
      </c>
      <c r="C62" s="205"/>
      <c r="D62" s="144">
        <v>0</v>
      </c>
      <c r="E62" s="144"/>
      <c r="F62" s="144" t="s">
        <v>303</v>
      </c>
      <c r="G62" s="285">
        <v>0</v>
      </c>
      <c r="H62" s="144"/>
      <c r="I62" s="144" t="s">
        <v>303</v>
      </c>
      <c r="J62" s="144">
        <f t="shared" si="0"/>
        <v>0</v>
      </c>
      <c r="K62" s="144"/>
      <c r="L62" s="144" t="s">
        <v>303</v>
      </c>
    </row>
    <row r="63" spans="1:12" ht="9.75" customHeight="1">
      <c r="A63" s="283" t="s">
        <v>568</v>
      </c>
      <c r="B63" s="279" t="s">
        <v>569</v>
      </c>
      <c r="C63" s="205"/>
      <c r="D63" s="144">
        <v>0</v>
      </c>
      <c r="E63" s="144"/>
      <c r="F63" s="144" t="s">
        <v>303</v>
      </c>
      <c r="G63" s="285">
        <v>0</v>
      </c>
      <c r="H63" s="144"/>
      <c r="I63" s="144" t="s">
        <v>303</v>
      </c>
      <c r="J63" s="144">
        <f t="shared" si="0"/>
        <v>0</v>
      </c>
      <c r="K63" s="144"/>
      <c r="L63" s="144" t="s">
        <v>303</v>
      </c>
    </row>
    <row r="64" spans="1:12" ht="11.25" customHeight="1">
      <c r="A64" s="283" t="s">
        <v>570</v>
      </c>
      <c r="B64" s="278" t="s">
        <v>571</v>
      </c>
      <c r="C64" s="205"/>
      <c r="D64" s="144">
        <v>0</v>
      </c>
      <c r="E64" s="144"/>
      <c r="F64" s="144" t="s">
        <v>303</v>
      </c>
      <c r="G64" s="285">
        <v>0</v>
      </c>
      <c r="H64" s="144"/>
      <c r="I64" s="144" t="s">
        <v>303</v>
      </c>
      <c r="J64" s="144">
        <f t="shared" si="0"/>
        <v>0</v>
      </c>
      <c r="K64" s="144"/>
      <c r="L64" s="144" t="s">
        <v>303</v>
      </c>
    </row>
    <row r="65" spans="1:12" ht="14.25" customHeight="1">
      <c r="A65" s="271">
        <v>1200</v>
      </c>
      <c r="B65" s="275" t="s">
        <v>572</v>
      </c>
      <c r="C65" s="205">
        <v>7300</v>
      </c>
      <c r="D65" s="144">
        <v>18730.7</v>
      </c>
      <c r="E65" s="144">
        <v>18730.7</v>
      </c>
      <c r="F65" s="144">
        <v>0</v>
      </c>
      <c r="G65" s="144">
        <v>20255.100000000002</v>
      </c>
      <c r="H65" s="144">
        <v>20255.100000000002</v>
      </c>
      <c r="I65" s="144">
        <v>13618.2</v>
      </c>
      <c r="J65" s="144">
        <f t="shared" si="0"/>
        <v>20255.100000000002</v>
      </c>
      <c r="K65" s="144">
        <f>K68+K74+K80</f>
        <v>20255.100000000002</v>
      </c>
      <c r="L65" s="144">
        <f>L71+L77+L90</f>
        <v>6662.2</v>
      </c>
    </row>
    <row r="66" spans="1:12" ht="22.5" customHeight="1" hidden="1">
      <c r="A66" s="273"/>
      <c r="B66" s="276" t="s">
        <v>573</v>
      </c>
      <c r="C66" s="205"/>
      <c r="D66" s="144"/>
      <c r="E66" s="144"/>
      <c r="F66" s="144"/>
      <c r="G66" s="285"/>
      <c r="H66" s="144"/>
      <c r="I66" s="144"/>
      <c r="J66" s="144"/>
      <c r="K66" s="144"/>
      <c r="L66" s="144"/>
    </row>
    <row r="67" spans="1:12" ht="15">
      <c r="A67" s="273"/>
      <c r="B67" s="276" t="s">
        <v>504</v>
      </c>
      <c r="C67" s="205"/>
      <c r="D67" s="144"/>
      <c r="E67" s="144"/>
      <c r="F67" s="144"/>
      <c r="G67" s="285"/>
      <c r="H67" s="144"/>
      <c r="I67" s="144"/>
      <c r="J67" s="144"/>
      <c r="K67" s="144"/>
      <c r="L67" s="144"/>
    </row>
    <row r="68" spans="1:12" ht="11.25" customHeight="1">
      <c r="A68" s="271">
        <v>1210</v>
      </c>
      <c r="B68" s="276" t="s">
        <v>574</v>
      </c>
      <c r="C68" s="205">
        <v>7311</v>
      </c>
      <c r="D68" s="144">
        <v>0</v>
      </c>
      <c r="E68" s="144">
        <v>0</v>
      </c>
      <c r="F68" s="144" t="s">
        <v>303</v>
      </c>
      <c r="G68" s="285">
        <v>0</v>
      </c>
      <c r="H68" s="144">
        <v>0</v>
      </c>
      <c r="I68" s="144" t="s">
        <v>303</v>
      </c>
      <c r="J68" s="144">
        <f t="shared" si="0"/>
        <v>0</v>
      </c>
      <c r="K68" s="144">
        <f>K70</f>
        <v>0</v>
      </c>
      <c r="L68" s="144" t="s">
        <v>303</v>
      </c>
    </row>
    <row r="69" spans="1:12" ht="15">
      <c r="A69" s="273"/>
      <c r="B69" s="276" t="s">
        <v>504</v>
      </c>
      <c r="C69" s="205"/>
      <c r="D69" s="144"/>
      <c r="E69" s="144"/>
      <c r="F69" s="144"/>
      <c r="G69" s="285"/>
      <c r="H69" s="144"/>
      <c r="I69" s="144"/>
      <c r="J69" s="144"/>
      <c r="K69" s="144"/>
      <c r="L69" s="144"/>
    </row>
    <row r="70" spans="1:12" ht="12" customHeight="1" hidden="1">
      <c r="A70" s="277" t="s">
        <v>575</v>
      </c>
      <c r="B70" s="278" t="s">
        <v>576</v>
      </c>
      <c r="C70" s="205"/>
      <c r="D70" s="144">
        <v>0</v>
      </c>
      <c r="E70" s="144"/>
      <c r="F70" s="144" t="s">
        <v>303</v>
      </c>
      <c r="G70" s="285">
        <v>0</v>
      </c>
      <c r="H70" s="144"/>
      <c r="I70" s="144" t="s">
        <v>303</v>
      </c>
      <c r="J70" s="144">
        <f t="shared" si="0"/>
        <v>0</v>
      </c>
      <c r="K70" s="144"/>
      <c r="L70" s="144" t="s">
        <v>303</v>
      </c>
    </row>
    <row r="71" spans="1:12" ht="13.5" customHeight="1" hidden="1">
      <c r="A71" s="277" t="s">
        <v>577</v>
      </c>
      <c r="B71" s="276" t="s">
        <v>578</v>
      </c>
      <c r="C71" s="205">
        <v>7312</v>
      </c>
      <c r="D71" s="144">
        <v>0</v>
      </c>
      <c r="E71" s="144" t="s">
        <v>303</v>
      </c>
      <c r="F71" s="144">
        <v>0</v>
      </c>
      <c r="G71" s="285">
        <v>0</v>
      </c>
      <c r="H71" s="144" t="s">
        <v>303</v>
      </c>
      <c r="I71" s="144">
        <v>0</v>
      </c>
      <c r="J71" s="144">
        <f>L71</f>
        <v>0</v>
      </c>
      <c r="K71" s="144" t="s">
        <v>303</v>
      </c>
      <c r="L71" s="144">
        <f>L73</f>
        <v>0</v>
      </c>
    </row>
    <row r="72" spans="1:12" ht="15" hidden="1">
      <c r="A72" s="277"/>
      <c r="B72" s="276" t="s">
        <v>504</v>
      </c>
      <c r="C72" s="205"/>
      <c r="D72" s="144"/>
      <c r="E72" s="144"/>
      <c r="F72" s="144"/>
      <c r="G72" s="285"/>
      <c r="H72" s="144"/>
      <c r="I72" s="144"/>
      <c r="J72" s="144"/>
      <c r="K72" s="144"/>
      <c r="L72" s="144"/>
    </row>
    <row r="73" spans="1:12" ht="16.5" customHeight="1" hidden="1">
      <c r="A73" s="273" t="s">
        <v>579</v>
      </c>
      <c r="B73" s="278" t="s">
        <v>580</v>
      </c>
      <c r="C73" s="205"/>
      <c r="D73" s="144">
        <v>0</v>
      </c>
      <c r="E73" s="144" t="s">
        <v>303</v>
      </c>
      <c r="F73" s="144"/>
      <c r="G73" s="285">
        <v>0</v>
      </c>
      <c r="H73" s="144" t="s">
        <v>303</v>
      </c>
      <c r="I73" s="144"/>
      <c r="J73" s="144">
        <f>L73</f>
        <v>0</v>
      </c>
      <c r="K73" s="144" t="s">
        <v>303</v>
      </c>
      <c r="L73" s="144"/>
    </row>
    <row r="74" spans="1:12" ht="13.5" customHeight="1">
      <c r="A74" s="277" t="s">
        <v>581</v>
      </c>
      <c r="B74" s="276" t="s">
        <v>582</v>
      </c>
      <c r="C74" s="205">
        <v>7321</v>
      </c>
      <c r="D74" s="144">
        <v>0</v>
      </c>
      <c r="E74" s="144">
        <v>0</v>
      </c>
      <c r="F74" s="144" t="s">
        <v>303</v>
      </c>
      <c r="G74" s="285">
        <v>0</v>
      </c>
      <c r="H74" s="144">
        <v>0</v>
      </c>
      <c r="I74" s="144" t="s">
        <v>303</v>
      </c>
      <c r="J74" s="144">
        <f t="shared" si="0"/>
        <v>0</v>
      </c>
      <c r="K74" s="144">
        <f>K76</f>
        <v>0</v>
      </c>
      <c r="L74" s="144" t="s">
        <v>303</v>
      </c>
    </row>
    <row r="75" spans="1:12" ht="15">
      <c r="A75" s="277"/>
      <c r="B75" s="276" t="s">
        <v>504</v>
      </c>
      <c r="C75" s="205"/>
      <c r="D75" s="144"/>
      <c r="E75" s="144"/>
      <c r="F75" s="144"/>
      <c r="G75" s="285"/>
      <c r="H75" s="144"/>
      <c r="I75" s="144"/>
      <c r="J75" s="144"/>
      <c r="K75" s="144"/>
      <c r="L75" s="144"/>
    </row>
    <row r="76" spans="1:12" ht="11.25" customHeight="1">
      <c r="A76" s="277" t="s">
        <v>583</v>
      </c>
      <c r="B76" s="278" t="s">
        <v>584</v>
      </c>
      <c r="C76" s="205"/>
      <c r="D76" s="144">
        <v>0</v>
      </c>
      <c r="E76" s="144"/>
      <c r="F76" s="144" t="s">
        <v>303</v>
      </c>
      <c r="G76" s="285">
        <v>0</v>
      </c>
      <c r="H76" s="144"/>
      <c r="I76" s="144" t="s">
        <v>303</v>
      </c>
      <c r="J76" s="144">
        <f t="shared" si="0"/>
        <v>0</v>
      </c>
      <c r="K76" s="144"/>
      <c r="L76" s="144" t="s">
        <v>303</v>
      </c>
    </row>
    <row r="77" spans="1:12" ht="12" customHeight="1">
      <c r="A77" s="277" t="s">
        <v>585</v>
      </c>
      <c r="B77" s="276" t="s">
        <v>586</v>
      </c>
      <c r="C77" s="205">
        <v>7322</v>
      </c>
      <c r="D77" s="144">
        <v>0</v>
      </c>
      <c r="E77" s="144" t="s">
        <v>303</v>
      </c>
      <c r="F77" s="144">
        <v>0</v>
      </c>
      <c r="G77" s="285">
        <v>0</v>
      </c>
      <c r="H77" s="144" t="s">
        <v>303</v>
      </c>
      <c r="I77" s="144">
        <v>0</v>
      </c>
      <c r="J77" s="144">
        <f>L77</f>
        <v>0</v>
      </c>
      <c r="K77" s="144" t="s">
        <v>303</v>
      </c>
      <c r="L77" s="144">
        <f>L79</f>
        <v>0</v>
      </c>
    </row>
    <row r="78" spans="1:12" ht="15">
      <c r="A78" s="277"/>
      <c r="B78" s="276" t="s">
        <v>504</v>
      </c>
      <c r="C78" s="205"/>
      <c r="D78" s="144"/>
      <c r="E78" s="144"/>
      <c r="F78" s="144"/>
      <c r="G78" s="285"/>
      <c r="H78" s="144"/>
      <c r="I78" s="144"/>
      <c r="J78" s="144"/>
      <c r="K78" s="144"/>
      <c r="L78" s="144"/>
    </row>
    <row r="79" spans="1:12" ht="11.25" customHeight="1">
      <c r="A79" s="277" t="s">
        <v>587</v>
      </c>
      <c r="B79" s="278" t="s">
        <v>588</v>
      </c>
      <c r="C79" s="205"/>
      <c r="D79" s="144">
        <v>0</v>
      </c>
      <c r="E79" s="144" t="s">
        <v>303</v>
      </c>
      <c r="F79" s="144"/>
      <c r="G79" s="285">
        <v>0</v>
      </c>
      <c r="H79" s="144" t="s">
        <v>303</v>
      </c>
      <c r="I79" s="144">
        <v>0</v>
      </c>
      <c r="J79" s="144">
        <f>L79</f>
        <v>0</v>
      </c>
      <c r="K79" s="144" t="s">
        <v>303</v>
      </c>
      <c r="L79" s="144"/>
    </row>
    <row r="80" spans="1:12" ht="27" customHeight="1">
      <c r="A80" s="271">
        <v>1250</v>
      </c>
      <c r="B80" s="337" t="s">
        <v>589</v>
      </c>
      <c r="C80" s="205">
        <v>7331</v>
      </c>
      <c r="D80" s="144">
        <v>18730.7</v>
      </c>
      <c r="E80" s="144">
        <v>18730.7</v>
      </c>
      <c r="F80" s="144" t="s">
        <v>303</v>
      </c>
      <c r="G80" s="285">
        <v>20255.100000000002</v>
      </c>
      <c r="H80" s="144">
        <v>20255.100000000002</v>
      </c>
      <c r="I80" s="144" t="s">
        <v>303</v>
      </c>
      <c r="J80" s="144">
        <f aca="true" t="shared" si="1" ref="J80:J131">K80</f>
        <v>20255.100000000002</v>
      </c>
      <c r="K80" s="144">
        <f>K83+K84+K88+K89</f>
        <v>20255.100000000002</v>
      </c>
      <c r="L80" s="144" t="s">
        <v>303</v>
      </c>
    </row>
    <row r="81" spans="1:12" ht="16.5" customHeight="1" hidden="1">
      <c r="A81" s="273"/>
      <c r="B81" s="276" t="s">
        <v>590</v>
      </c>
      <c r="C81" s="205"/>
      <c r="D81" s="144"/>
      <c r="E81" s="144"/>
      <c r="F81" s="144"/>
      <c r="G81" s="285"/>
      <c r="H81" s="144"/>
      <c r="I81" s="144"/>
      <c r="J81" s="144"/>
      <c r="K81" s="144"/>
      <c r="L81" s="144"/>
    </row>
    <row r="82" spans="1:12" ht="15">
      <c r="A82" s="273"/>
      <c r="B82" s="276" t="s">
        <v>519</v>
      </c>
      <c r="C82" s="205"/>
      <c r="D82" s="144"/>
      <c r="E82" s="144"/>
      <c r="F82" s="144"/>
      <c r="G82" s="285"/>
      <c r="H82" s="144"/>
      <c r="I82" s="144"/>
      <c r="J82" s="144"/>
      <c r="K82" s="144"/>
      <c r="L82" s="144"/>
    </row>
    <row r="83" spans="1:12" ht="45">
      <c r="A83" s="277" t="s">
        <v>591</v>
      </c>
      <c r="B83" s="278" t="s">
        <v>592</v>
      </c>
      <c r="C83" s="205"/>
      <c r="D83" s="144">
        <v>18730.7</v>
      </c>
      <c r="E83" s="144">
        <v>18730.7</v>
      </c>
      <c r="F83" s="144" t="s">
        <v>303</v>
      </c>
      <c r="G83" s="285">
        <v>18730.7</v>
      </c>
      <c r="H83" s="144">
        <v>18730.7</v>
      </c>
      <c r="I83" s="144" t="s">
        <v>303</v>
      </c>
      <c r="J83" s="144">
        <f t="shared" si="1"/>
        <v>18730.7</v>
      </c>
      <c r="K83" s="144">
        <v>18730.7</v>
      </c>
      <c r="L83" s="144" t="s">
        <v>303</v>
      </c>
    </row>
    <row r="84" spans="1:12" ht="30">
      <c r="A84" s="277" t="s">
        <v>593</v>
      </c>
      <c r="B84" s="278" t="s">
        <v>594</v>
      </c>
      <c r="C84" s="205"/>
      <c r="D84" s="144">
        <v>0</v>
      </c>
      <c r="E84" s="144">
        <v>0</v>
      </c>
      <c r="F84" s="144" t="s">
        <v>303</v>
      </c>
      <c r="G84" s="285">
        <v>1524.4</v>
      </c>
      <c r="H84" s="144">
        <v>1524.4</v>
      </c>
      <c r="I84" s="144" t="s">
        <v>303</v>
      </c>
      <c r="J84" s="144">
        <f t="shared" si="1"/>
        <v>1524.4</v>
      </c>
      <c r="K84" s="144">
        <f>K86+K87</f>
        <v>1524.4</v>
      </c>
      <c r="L84" s="144" t="s">
        <v>303</v>
      </c>
    </row>
    <row r="85" spans="1:12" ht="21" customHeight="1">
      <c r="A85" s="277"/>
      <c r="B85" s="282" t="s">
        <v>504</v>
      </c>
      <c r="C85" s="205"/>
      <c r="D85" s="144"/>
      <c r="E85" s="144"/>
      <c r="F85" s="144"/>
      <c r="G85" s="285"/>
      <c r="H85" s="144"/>
      <c r="I85" s="144"/>
      <c r="J85" s="144"/>
      <c r="K85" s="144"/>
      <c r="L85" s="144"/>
    </row>
    <row r="86" spans="1:12" ht="11.25" customHeight="1">
      <c r="A86" s="277" t="s">
        <v>595</v>
      </c>
      <c r="B86" s="281" t="s">
        <v>596</v>
      </c>
      <c r="C86" s="205"/>
      <c r="D86" s="144">
        <v>0</v>
      </c>
      <c r="E86" s="144"/>
      <c r="F86" s="144" t="s">
        <v>303</v>
      </c>
      <c r="G86" s="285">
        <v>0</v>
      </c>
      <c r="H86" s="144"/>
      <c r="I86" s="144" t="s">
        <v>303</v>
      </c>
      <c r="J86" s="144">
        <f t="shared" si="1"/>
        <v>0</v>
      </c>
      <c r="K86" s="144"/>
      <c r="L86" s="144" t="s">
        <v>303</v>
      </c>
    </row>
    <row r="87" spans="1:12" ht="33" customHeight="1">
      <c r="A87" s="277" t="s">
        <v>597</v>
      </c>
      <c r="B87" s="281" t="s">
        <v>598</v>
      </c>
      <c r="C87" s="205"/>
      <c r="D87" s="144">
        <v>0</v>
      </c>
      <c r="E87" s="144"/>
      <c r="F87" s="144" t="s">
        <v>303</v>
      </c>
      <c r="G87" s="285">
        <v>1524.4</v>
      </c>
      <c r="H87" s="144">
        <v>1524.4</v>
      </c>
      <c r="I87" s="144" t="s">
        <v>303</v>
      </c>
      <c r="J87" s="144">
        <f t="shared" si="1"/>
        <v>1524.4</v>
      </c>
      <c r="K87" s="144">
        <v>1524.4</v>
      </c>
      <c r="L87" s="144" t="s">
        <v>303</v>
      </c>
    </row>
    <row r="88" spans="1:12" ht="47.25" customHeight="1">
      <c r="A88" s="277" t="s">
        <v>599</v>
      </c>
      <c r="B88" s="278" t="s">
        <v>600</v>
      </c>
      <c r="C88" s="205"/>
      <c r="D88" s="144">
        <v>0</v>
      </c>
      <c r="E88" s="144"/>
      <c r="F88" s="144" t="s">
        <v>303</v>
      </c>
      <c r="G88" s="285">
        <v>0</v>
      </c>
      <c r="H88" s="144"/>
      <c r="I88" s="144" t="s">
        <v>303</v>
      </c>
      <c r="J88" s="144">
        <f t="shared" si="1"/>
        <v>0</v>
      </c>
      <c r="K88" s="144"/>
      <c r="L88" s="144" t="s">
        <v>303</v>
      </c>
    </row>
    <row r="89" spans="1:12" ht="45">
      <c r="A89" s="277" t="s">
        <v>601</v>
      </c>
      <c r="B89" s="278" t="s">
        <v>602</v>
      </c>
      <c r="C89" s="205"/>
      <c r="D89" s="144">
        <v>0</v>
      </c>
      <c r="E89" s="144"/>
      <c r="F89" s="144" t="s">
        <v>303</v>
      </c>
      <c r="G89" s="285">
        <v>0</v>
      </c>
      <c r="H89" s="144"/>
      <c r="I89" s="144" t="s">
        <v>303</v>
      </c>
      <c r="J89" s="144">
        <f t="shared" si="1"/>
        <v>0</v>
      </c>
      <c r="K89" s="144"/>
      <c r="L89" s="144" t="s">
        <v>303</v>
      </c>
    </row>
    <row r="90" spans="1:12" ht="45">
      <c r="A90" s="271">
        <v>1260</v>
      </c>
      <c r="B90" s="276" t="s">
        <v>603</v>
      </c>
      <c r="C90" s="205">
        <v>7332</v>
      </c>
      <c r="D90" s="144">
        <v>0</v>
      </c>
      <c r="E90" s="144" t="s">
        <v>303</v>
      </c>
      <c r="F90" s="144">
        <v>0</v>
      </c>
      <c r="G90" s="285">
        <v>13618.2</v>
      </c>
      <c r="H90" s="144" t="s">
        <v>303</v>
      </c>
      <c r="I90" s="144">
        <v>13618.2</v>
      </c>
      <c r="J90" s="144">
        <f>L90</f>
        <v>6662.2</v>
      </c>
      <c r="K90" s="144" t="s">
        <v>303</v>
      </c>
      <c r="L90" s="144">
        <f>L93+L94</f>
        <v>6662.2</v>
      </c>
    </row>
    <row r="91" spans="1:12" ht="15">
      <c r="A91" s="273"/>
      <c r="B91" s="276" t="s">
        <v>604</v>
      </c>
      <c r="C91" s="205"/>
      <c r="D91" s="144"/>
      <c r="E91" s="144"/>
      <c r="F91" s="144"/>
      <c r="G91" s="285"/>
      <c r="H91" s="144"/>
      <c r="I91" s="144"/>
      <c r="J91" s="144"/>
      <c r="K91" s="144"/>
      <c r="L91" s="144"/>
    </row>
    <row r="92" spans="1:12" ht="15">
      <c r="A92" s="273"/>
      <c r="B92" s="276" t="s">
        <v>504</v>
      </c>
      <c r="C92" s="205"/>
      <c r="D92" s="144"/>
      <c r="E92" s="144"/>
      <c r="F92" s="144"/>
      <c r="G92" s="285"/>
      <c r="H92" s="144"/>
      <c r="I92" s="144"/>
      <c r="J92" s="144"/>
      <c r="K92" s="144"/>
      <c r="L92" s="144"/>
    </row>
    <row r="93" spans="1:12" ht="45">
      <c r="A93" s="277" t="s">
        <v>605</v>
      </c>
      <c r="B93" s="278" t="s">
        <v>606</v>
      </c>
      <c r="C93" s="205"/>
      <c r="D93" s="144">
        <v>0</v>
      </c>
      <c r="E93" s="144" t="s">
        <v>303</v>
      </c>
      <c r="F93" s="144"/>
      <c r="G93" s="285">
        <v>13618.2</v>
      </c>
      <c r="H93" s="144" t="s">
        <v>303</v>
      </c>
      <c r="I93" s="144">
        <v>13618.2</v>
      </c>
      <c r="J93" s="144">
        <f>L93</f>
        <v>0</v>
      </c>
      <c r="K93" s="144" t="s">
        <v>303</v>
      </c>
      <c r="L93" s="144"/>
    </row>
    <row r="94" spans="1:12" ht="45">
      <c r="A94" s="277" t="s">
        <v>607</v>
      </c>
      <c r="B94" s="278" t="s">
        <v>608</v>
      </c>
      <c r="C94" s="205"/>
      <c r="D94" s="144">
        <v>0</v>
      </c>
      <c r="E94" s="144" t="s">
        <v>303</v>
      </c>
      <c r="F94" s="144"/>
      <c r="G94" s="285">
        <v>0</v>
      </c>
      <c r="H94" s="144" t="s">
        <v>303</v>
      </c>
      <c r="I94" s="144"/>
      <c r="J94" s="144">
        <f>L94</f>
        <v>6662.2</v>
      </c>
      <c r="K94" s="144" t="s">
        <v>303</v>
      </c>
      <c r="L94" s="144">
        <v>6662.2</v>
      </c>
    </row>
    <row r="95" spans="1:12" ht="15">
      <c r="A95" s="271">
        <v>1300</v>
      </c>
      <c r="B95" s="276" t="s">
        <v>609</v>
      </c>
      <c r="C95" s="205">
        <v>7400</v>
      </c>
      <c r="D95" s="144">
        <v>864.6</v>
      </c>
      <c r="E95" s="144">
        <v>864.6</v>
      </c>
      <c r="F95" s="144">
        <v>0</v>
      </c>
      <c r="G95" s="285">
        <v>1464.6</v>
      </c>
      <c r="H95" s="144">
        <v>1464.6</v>
      </c>
      <c r="I95" s="144">
        <v>0</v>
      </c>
      <c r="J95" s="144">
        <f t="shared" si="1"/>
        <v>3296.4</v>
      </c>
      <c r="K95" s="144">
        <f>K101+K104+K111+K117+K122+K127+K137</f>
        <v>3296.4</v>
      </c>
      <c r="L95" s="144">
        <f>L98+L132+L137</f>
        <v>0</v>
      </c>
    </row>
    <row r="96" spans="1:12" ht="45" hidden="1">
      <c r="A96" s="273"/>
      <c r="B96" s="276" t="s">
        <v>610</v>
      </c>
      <c r="C96" s="205"/>
      <c r="D96" s="144"/>
      <c r="E96" s="144"/>
      <c r="F96" s="144"/>
      <c r="G96" s="285"/>
      <c r="H96" s="144"/>
      <c r="I96" s="144"/>
      <c r="J96" s="144"/>
      <c r="K96" s="144"/>
      <c r="L96" s="144"/>
    </row>
    <row r="97" spans="1:12" ht="15" customHeight="1">
      <c r="A97" s="273"/>
      <c r="B97" s="276" t="s">
        <v>504</v>
      </c>
      <c r="C97" s="205"/>
      <c r="D97" s="144"/>
      <c r="E97" s="144"/>
      <c r="F97" s="144"/>
      <c r="G97" s="285"/>
      <c r="H97" s="144"/>
      <c r="I97" s="144"/>
      <c r="J97" s="144"/>
      <c r="K97" s="144"/>
      <c r="L97" s="144"/>
    </row>
    <row r="98" spans="1:12" ht="12" customHeight="1">
      <c r="A98" s="271">
        <v>1310</v>
      </c>
      <c r="B98" s="276" t="s">
        <v>611</v>
      </c>
      <c r="C98" s="205">
        <v>7411</v>
      </c>
      <c r="D98" s="144">
        <v>0</v>
      </c>
      <c r="E98" s="144" t="s">
        <v>303</v>
      </c>
      <c r="F98" s="144">
        <v>0</v>
      </c>
      <c r="G98" s="285">
        <v>0</v>
      </c>
      <c r="H98" s="144" t="s">
        <v>303</v>
      </c>
      <c r="I98" s="144">
        <v>0</v>
      </c>
      <c r="J98" s="144">
        <f>L98</f>
        <v>0</v>
      </c>
      <c r="K98" s="144" t="s">
        <v>303</v>
      </c>
      <c r="L98" s="144">
        <f>L100</f>
        <v>0</v>
      </c>
    </row>
    <row r="99" spans="1:12" ht="15">
      <c r="A99" s="273"/>
      <c r="B99" s="276" t="s">
        <v>504</v>
      </c>
      <c r="C99" s="206"/>
      <c r="D99" s="206"/>
      <c r="E99" s="206"/>
      <c r="F99" s="287"/>
      <c r="G99" s="286"/>
      <c r="H99" s="287"/>
      <c r="I99" s="287"/>
      <c r="J99" s="206"/>
      <c r="K99" s="206"/>
      <c r="L99" s="284"/>
    </row>
    <row r="100" spans="1:12" ht="2.25" customHeight="1">
      <c r="A100" s="277" t="s">
        <v>612</v>
      </c>
      <c r="B100" s="278" t="s">
        <v>613</v>
      </c>
      <c r="C100" s="206"/>
      <c r="D100" s="206">
        <v>0</v>
      </c>
      <c r="E100" s="206" t="s">
        <v>303</v>
      </c>
      <c r="F100" s="287"/>
      <c r="G100" s="286">
        <v>0</v>
      </c>
      <c r="H100" s="287" t="s">
        <v>303</v>
      </c>
      <c r="I100" s="287"/>
      <c r="J100" s="206">
        <f>L100</f>
        <v>0</v>
      </c>
      <c r="K100" s="206" t="s">
        <v>303</v>
      </c>
      <c r="L100" s="284"/>
    </row>
    <row r="101" spans="1:12" ht="15" hidden="1">
      <c r="A101" s="271">
        <v>1320</v>
      </c>
      <c r="B101" s="276" t="s">
        <v>614</v>
      </c>
      <c r="C101" s="206">
        <v>7412</v>
      </c>
      <c r="D101" s="206">
        <v>0</v>
      </c>
      <c r="E101" s="206">
        <v>0</v>
      </c>
      <c r="F101" s="287" t="s">
        <v>303</v>
      </c>
      <c r="G101" s="286">
        <v>0</v>
      </c>
      <c r="H101" s="287">
        <v>0</v>
      </c>
      <c r="I101" s="287" t="s">
        <v>303</v>
      </c>
      <c r="J101" s="206">
        <f t="shared" si="1"/>
        <v>0</v>
      </c>
      <c r="K101" s="206">
        <f>K103</f>
        <v>0</v>
      </c>
      <c r="L101" s="284" t="s">
        <v>303</v>
      </c>
    </row>
    <row r="102" spans="1:12" ht="15" hidden="1">
      <c r="A102" s="273"/>
      <c r="B102" s="276" t="s">
        <v>504</v>
      </c>
      <c r="C102" s="206"/>
      <c r="D102" s="206"/>
      <c r="E102" s="206"/>
      <c r="F102" s="287"/>
      <c r="G102" s="286"/>
      <c r="H102" s="287"/>
      <c r="I102" s="287"/>
      <c r="J102" s="206"/>
      <c r="K102" s="206"/>
      <c r="L102" s="284"/>
    </row>
    <row r="103" spans="1:12" ht="10.5" customHeight="1">
      <c r="A103" s="277" t="s">
        <v>615</v>
      </c>
      <c r="B103" s="278" t="s">
        <v>616</v>
      </c>
      <c r="C103" s="206"/>
      <c r="D103" s="206">
        <v>0</v>
      </c>
      <c r="E103" s="206"/>
      <c r="F103" s="287" t="s">
        <v>303</v>
      </c>
      <c r="G103" s="286">
        <v>0</v>
      </c>
      <c r="H103" s="287"/>
      <c r="I103" s="287" t="s">
        <v>303</v>
      </c>
      <c r="J103" s="206">
        <f t="shared" si="1"/>
        <v>0</v>
      </c>
      <c r="K103" s="206"/>
      <c r="L103" s="284" t="s">
        <v>303</v>
      </c>
    </row>
    <row r="104" spans="1:12" ht="22.5" customHeight="1">
      <c r="A104" s="271">
        <v>1330</v>
      </c>
      <c r="B104" s="276" t="s">
        <v>617</v>
      </c>
      <c r="C104" s="206">
        <v>7415</v>
      </c>
      <c r="D104" s="206">
        <v>374.6</v>
      </c>
      <c r="E104" s="206">
        <v>374.6</v>
      </c>
      <c r="F104" s="287" t="s">
        <v>303</v>
      </c>
      <c r="G104" s="286">
        <v>574.6</v>
      </c>
      <c r="H104" s="287">
        <v>574.6</v>
      </c>
      <c r="I104" s="287" t="s">
        <v>303</v>
      </c>
      <c r="J104" s="206">
        <f t="shared" si="1"/>
        <v>107.9</v>
      </c>
      <c r="K104" s="206">
        <f>K107+K108+K109+K110</f>
        <v>107.9</v>
      </c>
      <c r="L104" s="284" t="s">
        <v>303</v>
      </c>
    </row>
    <row r="105" spans="1:12" ht="15" hidden="1">
      <c r="A105" s="273"/>
      <c r="B105" s="276" t="s">
        <v>618</v>
      </c>
      <c r="C105" s="206"/>
      <c r="D105" s="206"/>
      <c r="E105" s="206"/>
      <c r="F105" s="287"/>
      <c r="G105" s="286"/>
      <c r="H105" s="287"/>
      <c r="I105" s="287"/>
      <c r="J105" s="206"/>
      <c r="K105" s="206"/>
      <c r="L105" s="284"/>
    </row>
    <row r="106" spans="1:12" ht="15">
      <c r="A106" s="273"/>
      <c r="B106" s="276" t="s">
        <v>504</v>
      </c>
      <c r="C106" s="206"/>
      <c r="D106" s="206"/>
      <c r="E106" s="206"/>
      <c r="F106" s="287"/>
      <c r="G106" s="286"/>
      <c r="H106" s="287"/>
      <c r="I106" s="287"/>
      <c r="J106" s="206"/>
      <c r="K106" s="206"/>
      <c r="L106" s="284"/>
    </row>
    <row r="107" spans="1:12" ht="30">
      <c r="A107" s="277" t="s">
        <v>619</v>
      </c>
      <c r="B107" s="278" t="s">
        <v>620</v>
      </c>
      <c r="C107" s="206"/>
      <c r="D107" s="206">
        <v>374.6</v>
      </c>
      <c r="E107" s="206">
        <v>374.6</v>
      </c>
      <c r="F107" s="287" t="s">
        <v>303</v>
      </c>
      <c r="G107" s="286">
        <v>574.6</v>
      </c>
      <c r="H107" s="287">
        <v>574.6</v>
      </c>
      <c r="I107" s="287" t="s">
        <v>303</v>
      </c>
      <c r="J107" s="206">
        <f t="shared" si="1"/>
        <v>107.9</v>
      </c>
      <c r="K107" s="206">
        <v>107.9</v>
      </c>
      <c r="L107" s="284" t="s">
        <v>303</v>
      </c>
    </row>
    <row r="108" spans="1:12" ht="14.25" customHeight="1">
      <c r="A108" s="277" t="s">
        <v>621</v>
      </c>
      <c r="B108" s="278" t="s">
        <v>622</v>
      </c>
      <c r="C108" s="206"/>
      <c r="D108" s="206">
        <v>0</v>
      </c>
      <c r="E108" s="206"/>
      <c r="F108" s="287" t="s">
        <v>303</v>
      </c>
      <c r="G108" s="286">
        <v>0</v>
      </c>
      <c r="H108" s="287"/>
      <c r="I108" s="287" t="s">
        <v>303</v>
      </c>
      <c r="J108" s="206">
        <f t="shared" si="1"/>
        <v>0</v>
      </c>
      <c r="K108" s="206"/>
      <c r="L108" s="284" t="s">
        <v>303</v>
      </c>
    </row>
    <row r="109" spans="1:12" ht="12" customHeight="1">
      <c r="A109" s="277" t="s">
        <v>623</v>
      </c>
      <c r="B109" s="278" t="s">
        <v>624</v>
      </c>
      <c r="C109" s="206"/>
      <c r="D109" s="206">
        <v>0</v>
      </c>
      <c r="E109" s="206"/>
      <c r="F109" s="287" t="s">
        <v>303</v>
      </c>
      <c r="G109" s="286">
        <v>0</v>
      </c>
      <c r="H109" s="287"/>
      <c r="I109" s="287" t="s">
        <v>303</v>
      </c>
      <c r="J109" s="206">
        <f t="shared" si="1"/>
        <v>0</v>
      </c>
      <c r="K109" s="206"/>
      <c r="L109" s="284" t="s">
        <v>303</v>
      </c>
    </row>
    <row r="110" spans="1:12" ht="15">
      <c r="A110" s="273" t="s">
        <v>625</v>
      </c>
      <c r="B110" s="278" t="s">
        <v>626</v>
      </c>
      <c r="C110" s="206"/>
      <c r="D110" s="206">
        <v>0</v>
      </c>
      <c r="E110" s="206">
        <v>0</v>
      </c>
      <c r="F110" s="287" t="s">
        <v>303</v>
      </c>
      <c r="G110" s="286">
        <v>0</v>
      </c>
      <c r="H110" s="287">
        <v>0</v>
      </c>
      <c r="I110" s="287" t="s">
        <v>303</v>
      </c>
      <c r="J110" s="206">
        <f t="shared" si="1"/>
        <v>0</v>
      </c>
      <c r="K110" s="206"/>
      <c r="L110" s="284" t="s">
        <v>303</v>
      </c>
    </row>
    <row r="111" spans="1:12" ht="18.75" customHeight="1">
      <c r="A111" s="271">
        <v>1340</v>
      </c>
      <c r="B111" s="276" t="s">
        <v>627</v>
      </c>
      <c r="C111" s="206">
        <v>7421</v>
      </c>
      <c r="D111" s="206">
        <v>0</v>
      </c>
      <c r="E111" s="206">
        <v>0</v>
      </c>
      <c r="F111" s="287" t="s">
        <v>303</v>
      </c>
      <c r="G111" s="286">
        <v>0</v>
      </c>
      <c r="H111" s="287">
        <v>0</v>
      </c>
      <c r="I111" s="287" t="s">
        <v>303</v>
      </c>
      <c r="J111" s="206">
        <f t="shared" si="1"/>
        <v>0</v>
      </c>
      <c r="K111" s="206">
        <f>K114+K115+K116</f>
        <v>0</v>
      </c>
      <c r="L111" s="284" t="s">
        <v>303</v>
      </c>
    </row>
    <row r="112" spans="1:12" ht="15" hidden="1">
      <c r="A112" s="273"/>
      <c r="B112" s="276" t="s">
        <v>628</v>
      </c>
      <c r="C112" s="206"/>
      <c r="D112" s="206"/>
      <c r="E112" s="206"/>
      <c r="F112" s="287"/>
      <c r="G112" s="286"/>
      <c r="H112" s="287"/>
      <c r="I112" s="287"/>
      <c r="J112" s="206"/>
      <c r="K112" s="206"/>
      <c r="L112" s="284"/>
    </row>
    <row r="113" spans="1:12" ht="15">
      <c r="A113" s="273"/>
      <c r="B113" s="276" t="s">
        <v>504</v>
      </c>
      <c r="C113" s="206"/>
      <c r="D113" s="206"/>
      <c r="E113" s="206"/>
      <c r="F113" s="287"/>
      <c r="G113" s="286"/>
      <c r="H113" s="287"/>
      <c r="I113" s="287"/>
      <c r="J113" s="206"/>
      <c r="K113" s="206"/>
      <c r="L113" s="284"/>
    </row>
    <row r="114" spans="1:12" ht="15" customHeight="1">
      <c r="A114" s="277" t="s">
        <v>629</v>
      </c>
      <c r="B114" s="278" t="s">
        <v>630</v>
      </c>
      <c r="C114" s="206"/>
      <c r="D114" s="206">
        <v>0</v>
      </c>
      <c r="E114" s="206"/>
      <c r="F114" s="287" t="s">
        <v>303</v>
      </c>
      <c r="G114" s="286">
        <v>0</v>
      </c>
      <c r="H114" s="287"/>
      <c r="I114" s="287" t="s">
        <v>303</v>
      </c>
      <c r="J114" s="206">
        <f t="shared" si="1"/>
        <v>0</v>
      </c>
      <c r="K114" s="206"/>
      <c r="L114" s="284" t="s">
        <v>303</v>
      </c>
    </row>
    <row r="115" spans="1:12" ht="13.5" customHeight="1">
      <c r="A115" s="277" t="s">
        <v>631</v>
      </c>
      <c r="B115" s="278" t="s">
        <v>632</v>
      </c>
      <c r="C115" s="206"/>
      <c r="D115" s="206">
        <v>0</v>
      </c>
      <c r="E115" s="206"/>
      <c r="F115" s="287" t="s">
        <v>303</v>
      </c>
      <c r="G115" s="286">
        <v>0</v>
      </c>
      <c r="H115" s="287"/>
      <c r="I115" s="287" t="s">
        <v>303</v>
      </c>
      <c r="J115" s="206">
        <f t="shared" si="1"/>
        <v>0</v>
      </c>
      <c r="K115" s="206"/>
      <c r="L115" s="284" t="s">
        <v>303</v>
      </c>
    </row>
    <row r="116" spans="1:12" ht="18.75" customHeight="1">
      <c r="A116" s="277" t="s">
        <v>633</v>
      </c>
      <c r="B116" s="278" t="s">
        <v>634</v>
      </c>
      <c r="C116" s="206"/>
      <c r="D116" s="206">
        <v>0</v>
      </c>
      <c r="E116" s="206"/>
      <c r="F116" s="287" t="s">
        <v>303</v>
      </c>
      <c r="G116" s="286">
        <v>0</v>
      </c>
      <c r="H116" s="287"/>
      <c r="I116" s="287" t="s">
        <v>303</v>
      </c>
      <c r="J116" s="206">
        <f t="shared" si="1"/>
        <v>0</v>
      </c>
      <c r="K116" s="206"/>
      <c r="L116" s="284" t="s">
        <v>303</v>
      </c>
    </row>
    <row r="117" spans="1:12" ht="15">
      <c r="A117" s="271">
        <v>1350</v>
      </c>
      <c r="B117" s="276" t="s">
        <v>635</v>
      </c>
      <c r="C117" s="206">
        <v>7422</v>
      </c>
      <c r="D117" s="206">
        <v>490</v>
      </c>
      <c r="E117" s="206">
        <v>490</v>
      </c>
      <c r="F117" s="287" t="s">
        <v>303</v>
      </c>
      <c r="G117" s="286">
        <v>890</v>
      </c>
      <c r="H117" s="287">
        <v>890</v>
      </c>
      <c r="I117" s="287" t="s">
        <v>303</v>
      </c>
      <c r="J117" s="206">
        <f t="shared" si="1"/>
        <v>96.6</v>
      </c>
      <c r="K117" s="206">
        <f>K120+K121</f>
        <v>96.6</v>
      </c>
      <c r="L117" s="284" t="s">
        <v>303</v>
      </c>
    </row>
    <row r="118" spans="1:12" ht="0.75" customHeight="1">
      <c r="A118" s="273"/>
      <c r="B118" s="276" t="s">
        <v>636</v>
      </c>
      <c r="C118" s="206"/>
      <c r="D118" s="206"/>
      <c r="E118" s="206"/>
      <c r="F118" s="287"/>
      <c r="G118" s="286"/>
      <c r="H118" s="287"/>
      <c r="I118" s="287"/>
      <c r="J118" s="206"/>
      <c r="K118" s="206"/>
      <c r="L118" s="284"/>
    </row>
    <row r="119" spans="1:12" ht="15">
      <c r="A119" s="273"/>
      <c r="B119" s="276" t="s">
        <v>504</v>
      </c>
      <c r="C119" s="206"/>
      <c r="D119" s="206"/>
      <c r="E119" s="206"/>
      <c r="F119" s="287"/>
      <c r="G119" s="286"/>
      <c r="H119" s="287"/>
      <c r="I119" s="287"/>
      <c r="J119" s="206"/>
      <c r="K119" s="206"/>
      <c r="L119" s="284"/>
    </row>
    <row r="120" spans="1:12" ht="15">
      <c r="A120" s="277" t="s">
        <v>637</v>
      </c>
      <c r="B120" s="278" t="s">
        <v>638</v>
      </c>
      <c r="C120" s="206"/>
      <c r="D120" s="206">
        <v>490</v>
      </c>
      <c r="E120" s="206">
        <v>490</v>
      </c>
      <c r="F120" s="287" t="s">
        <v>303</v>
      </c>
      <c r="G120" s="286">
        <v>890</v>
      </c>
      <c r="H120" s="287">
        <v>890</v>
      </c>
      <c r="I120" s="287" t="s">
        <v>303</v>
      </c>
      <c r="J120" s="206">
        <f t="shared" si="1"/>
        <v>96.6</v>
      </c>
      <c r="K120" s="206">
        <v>96.6</v>
      </c>
      <c r="L120" s="284" t="s">
        <v>303</v>
      </c>
    </row>
    <row r="121" spans="1:12" ht="11.25" customHeight="1">
      <c r="A121" s="277" t="s">
        <v>639</v>
      </c>
      <c r="B121" s="278" t="s">
        <v>640</v>
      </c>
      <c r="C121" s="206"/>
      <c r="D121" s="206">
        <v>0</v>
      </c>
      <c r="E121" s="206"/>
      <c r="F121" s="287" t="s">
        <v>303</v>
      </c>
      <c r="G121" s="286">
        <v>0</v>
      </c>
      <c r="H121" s="287"/>
      <c r="I121" s="287" t="s">
        <v>303</v>
      </c>
      <c r="J121" s="206">
        <f t="shared" si="1"/>
        <v>0</v>
      </c>
      <c r="K121" s="206"/>
      <c r="L121" s="284" t="s">
        <v>303</v>
      </c>
    </row>
    <row r="122" spans="1:12" ht="13.5" customHeight="1">
      <c r="A122" s="271">
        <v>1360</v>
      </c>
      <c r="B122" s="276" t="s">
        <v>641</v>
      </c>
      <c r="C122" s="206">
        <v>7431</v>
      </c>
      <c r="D122" s="206">
        <v>0</v>
      </c>
      <c r="E122" s="206">
        <v>0</v>
      </c>
      <c r="F122" s="287" t="s">
        <v>303</v>
      </c>
      <c r="G122" s="286">
        <v>0</v>
      </c>
      <c r="H122" s="287">
        <v>0</v>
      </c>
      <c r="I122" s="287" t="s">
        <v>303</v>
      </c>
      <c r="J122" s="206">
        <f t="shared" si="1"/>
        <v>2915.4</v>
      </c>
      <c r="K122" s="206">
        <f>K125+K126</f>
        <v>2915.4</v>
      </c>
      <c r="L122" s="284" t="s">
        <v>303</v>
      </c>
    </row>
    <row r="123" spans="1:12" ht="15" hidden="1">
      <c r="A123" s="273"/>
      <c r="B123" s="276" t="s">
        <v>642</v>
      </c>
      <c r="C123" s="206"/>
      <c r="D123" s="206"/>
      <c r="E123" s="206"/>
      <c r="F123" s="287"/>
      <c r="G123" s="286"/>
      <c r="H123" s="287"/>
      <c r="I123" s="287"/>
      <c r="J123" s="206"/>
      <c r="K123" s="206"/>
      <c r="L123" s="284"/>
    </row>
    <row r="124" spans="1:12" ht="15">
      <c r="A124" s="273"/>
      <c r="B124" s="276" t="s">
        <v>504</v>
      </c>
      <c r="C124" s="206"/>
      <c r="D124" s="206"/>
      <c r="E124" s="206"/>
      <c r="F124" s="287"/>
      <c r="G124" s="286"/>
      <c r="H124" s="287"/>
      <c r="I124" s="287"/>
      <c r="J124" s="206"/>
      <c r="K124" s="206"/>
      <c r="L124" s="284"/>
    </row>
    <row r="125" spans="1:12" ht="16.5" customHeight="1">
      <c r="A125" s="277" t="s">
        <v>643</v>
      </c>
      <c r="B125" s="278" t="s">
        <v>644</v>
      </c>
      <c r="C125" s="206"/>
      <c r="D125" s="206">
        <v>0</v>
      </c>
      <c r="E125" s="206"/>
      <c r="F125" s="287" t="s">
        <v>303</v>
      </c>
      <c r="G125" s="286">
        <v>0</v>
      </c>
      <c r="H125" s="287"/>
      <c r="I125" s="287" t="s">
        <v>303</v>
      </c>
      <c r="J125" s="206">
        <f t="shared" si="1"/>
        <v>2915.4</v>
      </c>
      <c r="K125" s="206">
        <v>2915.4</v>
      </c>
      <c r="L125" s="288" t="s">
        <v>303</v>
      </c>
    </row>
    <row r="126" spans="1:12" ht="10.5" customHeight="1">
      <c r="A126" s="277" t="s">
        <v>645</v>
      </c>
      <c r="B126" s="278" t="s">
        <v>646</v>
      </c>
      <c r="C126" s="206"/>
      <c r="D126" s="206">
        <v>0</v>
      </c>
      <c r="E126" s="206"/>
      <c r="F126" s="287" t="s">
        <v>303</v>
      </c>
      <c r="G126" s="286">
        <v>0</v>
      </c>
      <c r="H126" s="287"/>
      <c r="I126" s="287" t="s">
        <v>303</v>
      </c>
      <c r="J126" s="206">
        <f t="shared" si="1"/>
        <v>0</v>
      </c>
      <c r="K126" s="206"/>
      <c r="L126" s="288" t="s">
        <v>303</v>
      </c>
    </row>
    <row r="127" spans="1:12" ht="13.5" customHeight="1">
      <c r="A127" s="271">
        <v>1370</v>
      </c>
      <c r="B127" s="276" t="s">
        <v>647</v>
      </c>
      <c r="C127" s="206">
        <v>7441</v>
      </c>
      <c r="D127" s="206">
        <v>0</v>
      </c>
      <c r="E127" s="206">
        <v>0</v>
      </c>
      <c r="F127" s="287" t="s">
        <v>303</v>
      </c>
      <c r="G127" s="286">
        <v>0</v>
      </c>
      <c r="H127" s="287">
        <v>0</v>
      </c>
      <c r="I127" s="287" t="s">
        <v>303</v>
      </c>
      <c r="J127" s="206">
        <f t="shared" si="1"/>
        <v>0</v>
      </c>
      <c r="K127" s="206">
        <f>K130+K131</f>
        <v>0</v>
      </c>
      <c r="L127" s="288" t="s">
        <v>303</v>
      </c>
    </row>
    <row r="128" spans="1:12" ht="15" hidden="1">
      <c r="A128" s="273"/>
      <c r="B128" s="276" t="s">
        <v>648</v>
      </c>
      <c r="C128" s="206"/>
      <c r="D128" s="206"/>
      <c r="E128" s="206"/>
      <c r="F128" s="287"/>
      <c r="G128" s="286"/>
      <c r="H128" s="287"/>
      <c r="I128" s="287"/>
      <c r="J128" s="206"/>
      <c r="K128" s="206"/>
      <c r="L128" s="288"/>
    </row>
    <row r="129" spans="1:12" ht="15">
      <c r="A129" s="273"/>
      <c r="B129" s="276" t="s">
        <v>504</v>
      </c>
      <c r="C129" s="206"/>
      <c r="D129" s="206"/>
      <c r="E129" s="206"/>
      <c r="F129" s="287"/>
      <c r="G129" s="286"/>
      <c r="H129" s="287"/>
      <c r="I129" s="287"/>
      <c r="J129" s="206"/>
      <c r="K129" s="206"/>
      <c r="L129" s="288"/>
    </row>
    <row r="130" spans="1:12" ht="12.75" customHeight="1">
      <c r="A130" s="273" t="s">
        <v>649</v>
      </c>
      <c r="B130" s="278" t="s">
        <v>650</v>
      </c>
      <c r="C130" s="206"/>
      <c r="D130" s="206">
        <v>0</v>
      </c>
      <c r="E130" s="206"/>
      <c r="F130" s="287" t="s">
        <v>303</v>
      </c>
      <c r="G130" s="286">
        <v>0</v>
      </c>
      <c r="H130" s="287"/>
      <c r="I130" s="287" t="s">
        <v>303</v>
      </c>
      <c r="J130" s="206">
        <f t="shared" si="1"/>
        <v>0</v>
      </c>
      <c r="K130" s="206"/>
      <c r="L130" s="288" t="s">
        <v>303</v>
      </c>
    </row>
    <row r="131" spans="1:12" ht="21" customHeight="1">
      <c r="A131" s="277" t="s">
        <v>651</v>
      </c>
      <c r="B131" s="278" t="s">
        <v>652</v>
      </c>
      <c r="C131" s="206"/>
      <c r="D131" s="206">
        <v>0</v>
      </c>
      <c r="E131" s="206"/>
      <c r="F131" s="287" t="s">
        <v>303</v>
      </c>
      <c r="G131" s="286">
        <v>0</v>
      </c>
      <c r="H131" s="287"/>
      <c r="I131" s="287" t="s">
        <v>303</v>
      </c>
      <c r="J131" s="206">
        <f t="shared" si="1"/>
        <v>0</v>
      </c>
      <c r="K131" s="206"/>
      <c r="L131" s="288" t="s">
        <v>303</v>
      </c>
    </row>
    <row r="132" spans="1:12" ht="13.5" customHeight="1">
      <c r="A132" s="271">
        <v>1380</v>
      </c>
      <c r="B132" s="276" t="s">
        <v>653</v>
      </c>
      <c r="C132" s="206">
        <v>7442</v>
      </c>
      <c r="D132" s="206">
        <v>0</v>
      </c>
      <c r="E132" s="287" t="s">
        <v>303</v>
      </c>
      <c r="F132" s="206">
        <v>0</v>
      </c>
      <c r="G132" s="286">
        <v>0</v>
      </c>
      <c r="H132" s="287" t="s">
        <v>303</v>
      </c>
      <c r="I132" s="287">
        <v>0</v>
      </c>
      <c r="J132" s="206">
        <f>L132</f>
        <v>0</v>
      </c>
      <c r="K132" s="287" t="s">
        <v>303</v>
      </c>
      <c r="L132" s="284">
        <f>L135+L136</f>
        <v>0</v>
      </c>
    </row>
    <row r="133" spans="1:12" ht="15" hidden="1">
      <c r="A133" s="273"/>
      <c r="B133" s="276" t="s">
        <v>654</v>
      </c>
      <c r="C133" s="206"/>
      <c r="D133" s="206"/>
      <c r="E133" s="287"/>
      <c r="F133" s="206"/>
      <c r="G133" s="286"/>
      <c r="H133" s="287"/>
      <c r="I133" s="287"/>
      <c r="J133" s="206"/>
      <c r="K133" s="287"/>
      <c r="L133" s="284"/>
    </row>
    <row r="134" spans="1:12" ht="6" customHeight="1">
      <c r="A134" s="273"/>
      <c r="B134" s="276" t="s">
        <v>504</v>
      </c>
      <c r="C134" s="206"/>
      <c r="D134" s="206"/>
      <c r="E134" s="287"/>
      <c r="F134" s="206"/>
      <c r="G134" s="286"/>
      <c r="H134" s="287"/>
      <c r="I134" s="287"/>
      <c r="J134" s="206"/>
      <c r="K134" s="287"/>
      <c r="L134" s="284"/>
    </row>
    <row r="135" spans="1:12" ht="12" customHeight="1">
      <c r="A135" s="277" t="s">
        <v>655</v>
      </c>
      <c r="B135" s="278" t="s">
        <v>656</v>
      </c>
      <c r="C135" s="206"/>
      <c r="D135" s="206">
        <v>0</v>
      </c>
      <c r="E135" s="287" t="s">
        <v>303</v>
      </c>
      <c r="F135" s="206"/>
      <c r="G135" s="286">
        <v>0</v>
      </c>
      <c r="H135" s="287" t="s">
        <v>303</v>
      </c>
      <c r="I135" s="287"/>
      <c r="J135" s="206">
        <f>L135</f>
        <v>0</v>
      </c>
      <c r="K135" s="287" t="s">
        <v>303</v>
      </c>
      <c r="L135" s="284"/>
    </row>
    <row r="136" spans="1:12" ht="18" customHeight="1">
      <c r="A136" s="277" t="s">
        <v>657</v>
      </c>
      <c r="B136" s="278" t="s">
        <v>658</v>
      </c>
      <c r="C136" s="206"/>
      <c r="D136" s="206">
        <v>0</v>
      </c>
      <c r="E136" s="287" t="s">
        <v>303</v>
      </c>
      <c r="F136" s="206"/>
      <c r="G136" s="286">
        <v>0</v>
      </c>
      <c r="H136" s="287" t="s">
        <v>303</v>
      </c>
      <c r="I136" s="287"/>
      <c r="J136" s="206">
        <f>L136</f>
        <v>0</v>
      </c>
      <c r="K136" s="287" t="s">
        <v>303</v>
      </c>
      <c r="L136" s="284"/>
    </row>
    <row r="137" spans="1:12" ht="12.75" customHeight="1">
      <c r="A137" s="277" t="s">
        <v>659</v>
      </c>
      <c r="B137" s="276" t="s">
        <v>660</v>
      </c>
      <c r="C137" s="206">
        <v>7451</v>
      </c>
      <c r="D137" s="206">
        <v>0</v>
      </c>
      <c r="E137" s="287">
        <v>0</v>
      </c>
      <c r="F137" s="206">
        <v>0</v>
      </c>
      <c r="G137" s="286">
        <v>0</v>
      </c>
      <c r="H137" s="287">
        <v>0</v>
      </c>
      <c r="I137" s="287">
        <v>0</v>
      </c>
      <c r="J137" s="367">
        <f>K137+L137</f>
        <v>176.5</v>
      </c>
      <c r="K137" s="368">
        <f>K142</f>
        <v>176.5</v>
      </c>
      <c r="L137" s="284">
        <f>L140+L141+L142</f>
        <v>0</v>
      </c>
    </row>
    <row r="138" spans="1:12" ht="15" hidden="1">
      <c r="A138" s="277"/>
      <c r="B138" s="276" t="s">
        <v>661</v>
      </c>
      <c r="C138" s="206"/>
      <c r="D138" s="206"/>
      <c r="E138" s="287"/>
      <c r="F138" s="206"/>
      <c r="G138" s="286"/>
      <c r="H138" s="287"/>
      <c r="I138" s="287"/>
      <c r="J138" s="367"/>
      <c r="K138" s="368"/>
      <c r="L138" s="284"/>
    </row>
    <row r="139" spans="1:12" ht="15">
      <c r="A139" s="277"/>
      <c r="B139" s="276" t="s">
        <v>504</v>
      </c>
      <c r="C139" s="206"/>
      <c r="D139" s="206"/>
      <c r="E139" s="287"/>
      <c r="F139" s="206"/>
      <c r="G139" s="286"/>
      <c r="H139" s="287"/>
      <c r="I139" s="287"/>
      <c r="J139" s="367"/>
      <c r="K139" s="368"/>
      <c r="L139" s="284"/>
    </row>
    <row r="140" spans="1:12" ht="13.5" customHeight="1">
      <c r="A140" s="277" t="s">
        <v>662</v>
      </c>
      <c r="B140" s="278" t="s">
        <v>663</v>
      </c>
      <c r="C140" s="206"/>
      <c r="D140" s="206">
        <v>0</v>
      </c>
      <c r="E140" s="287" t="s">
        <v>303</v>
      </c>
      <c r="F140" s="206"/>
      <c r="G140" s="286">
        <v>0</v>
      </c>
      <c r="H140" s="287" t="s">
        <v>303</v>
      </c>
      <c r="I140" s="287"/>
      <c r="J140" s="367">
        <f>L140</f>
        <v>0</v>
      </c>
      <c r="K140" s="368" t="s">
        <v>303</v>
      </c>
      <c r="L140" s="284"/>
    </row>
    <row r="141" spans="1:12" ht="42.75" customHeight="1">
      <c r="A141" s="277" t="s">
        <v>664</v>
      </c>
      <c r="B141" s="278" t="s">
        <v>665</v>
      </c>
      <c r="C141" s="206"/>
      <c r="D141" s="206">
        <v>0</v>
      </c>
      <c r="E141" s="287" t="s">
        <v>303</v>
      </c>
      <c r="F141" s="206"/>
      <c r="G141" s="286">
        <v>0</v>
      </c>
      <c r="H141" s="287" t="s">
        <v>303</v>
      </c>
      <c r="I141" s="287">
        <v>0</v>
      </c>
      <c r="J141" s="367">
        <f>L141</f>
        <v>0</v>
      </c>
      <c r="K141" s="368" t="s">
        <v>303</v>
      </c>
      <c r="L141" s="284"/>
    </row>
    <row r="142" spans="1:12" ht="27.75" customHeight="1">
      <c r="A142" s="277" t="s">
        <v>666</v>
      </c>
      <c r="B142" s="278" t="s">
        <v>667</v>
      </c>
      <c r="C142" s="206"/>
      <c r="D142" s="206">
        <v>0</v>
      </c>
      <c r="E142" s="287"/>
      <c r="F142" s="206"/>
      <c r="G142" s="286">
        <v>0</v>
      </c>
      <c r="H142" s="287"/>
      <c r="I142" s="287"/>
      <c r="J142" s="367">
        <f>K142+L142</f>
        <v>176.5</v>
      </c>
      <c r="K142" s="368">
        <v>176.5</v>
      </c>
      <c r="L142" s="284"/>
    </row>
    <row r="146" ht="12.75">
      <c r="B146" s="132" t="s">
        <v>488</v>
      </c>
    </row>
    <row r="147" ht="39" customHeight="1">
      <c r="B147" s="132" t="s">
        <v>489</v>
      </c>
    </row>
  </sheetData>
  <sheetProtection/>
  <mergeCells count="7">
    <mergeCell ref="E9:F9"/>
    <mergeCell ref="H9:I9"/>
    <mergeCell ref="K9:L9"/>
    <mergeCell ref="A1:L1"/>
    <mergeCell ref="A2:L2"/>
    <mergeCell ref="A3:L3"/>
    <mergeCell ref="A4:L4"/>
  </mergeCells>
  <printOptions/>
  <pageMargins left="0.2" right="0.18" top="0.25" bottom="0.26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4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57421875" style="202" customWidth="1"/>
    <col min="2" max="2" width="4.57421875" style="202" customWidth="1"/>
    <col min="3" max="3" width="5.421875" style="202" customWidth="1"/>
    <col min="4" max="4" width="4.421875" style="202" customWidth="1"/>
    <col min="5" max="5" width="39.00390625" style="202" customWidth="1"/>
    <col min="6" max="6" width="8.421875" style="208" customWidth="1"/>
    <col min="7" max="7" width="8.28125" style="209" customWidth="1"/>
    <col min="8" max="8" width="8.7109375" style="210" customWidth="1"/>
    <col min="9" max="9" width="9.57421875" style="202" customWidth="1"/>
    <col min="10" max="10" width="8.140625" style="202" customWidth="1"/>
    <col min="11" max="11" width="7.7109375" style="202" customWidth="1"/>
    <col min="12" max="12" width="8.421875" style="202" customWidth="1"/>
    <col min="13" max="13" width="8.28125" style="202" customWidth="1"/>
    <col min="14" max="14" width="9.00390625" style="202" customWidth="1"/>
    <col min="15" max="19" width="9.140625" style="202" customWidth="1"/>
    <col min="20" max="16384" width="9.140625" style="202" customWidth="1"/>
  </cols>
  <sheetData>
    <row r="1" spans="1:18" ht="15">
      <c r="A1" s="207" t="s">
        <v>464</v>
      </c>
      <c r="B1" s="202" t="s">
        <v>227</v>
      </c>
      <c r="C1" s="202" t="s">
        <v>227</v>
      </c>
      <c r="D1" s="417" t="s">
        <v>465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5">
      <c r="A2" s="202" t="s">
        <v>227</v>
      </c>
      <c r="B2" s="202" t="s">
        <v>227</v>
      </c>
      <c r="C2" s="202" t="s">
        <v>227</v>
      </c>
      <c r="D2" s="417" t="s">
        <v>466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ht="15">
      <c r="A3" s="202" t="s">
        <v>227</v>
      </c>
      <c r="B3" s="202" t="s">
        <v>227</v>
      </c>
      <c r="C3" s="202" t="s">
        <v>227</v>
      </c>
      <c r="D3" s="418" t="s">
        <v>467</v>
      </c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ht="14.25">
      <c r="A4" s="202" t="s">
        <v>227</v>
      </c>
      <c r="B4" s="202" t="s">
        <v>227</v>
      </c>
      <c r="C4" s="202" t="s">
        <v>227</v>
      </c>
      <c r="D4" s="419" t="s">
        <v>1162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1" ht="12.75">
      <c r="A5" s="202" t="s">
        <v>227</v>
      </c>
      <c r="B5" s="202" t="s">
        <v>227</v>
      </c>
      <c r="C5" s="202" t="s">
        <v>227</v>
      </c>
      <c r="D5" s="202" t="s">
        <v>227</v>
      </c>
      <c r="E5" s="202" t="s">
        <v>227</v>
      </c>
      <c r="F5" s="129" t="s">
        <v>227</v>
      </c>
      <c r="G5" s="130" t="s">
        <v>227</v>
      </c>
      <c r="H5" s="131" t="s">
        <v>227</v>
      </c>
      <c r="I5" s="132" t="s">
        <v>227</v>
      </c>
      <c r="J5" s="132" t="s">
        <v>227</v>
      </c>
      <c r="K5" s="132" t="s">
        <v>227</v>
      </c>
    </row>
    <row r="6" spans="1:13" ht="12.75">
      <c r="A6" s="202" t="s">
        <v>227</v>
      </c>
      <c r="B6" s="202" t="s">
        <v>227</v>
      </c>
      <c r="C6" s="202" t="s">
        <v>227</v>
      </c>
      <c r="D6" s="202" t="s">
        <v>227</v>
      </c>
      <c r="E6" s="202" t="s">
        <v>227</v>
      </c>
      <c r="F6" s="208" t="s">
        <v>227</v>
      </c>
      <c r="G6" s="209" t="s">
        <v>227</v>
      </c>
      <c r="H6" s="210" t="s">
        <v>227</v>
      </c>
      <c r="I6" s="202" t="s">
        <v>227</v>
      </c>
      <c r="J6" s="202" t="s">
        <v>227</v>
      </c>
      <c r="K6" s="202" t="s">
        <v>227</v>
      </c>
      <c r="L6" s="414" t="s">
        <v>1151</v>
      </c>
      <c r="M6" s="414"/>
    </row>
    <row r="7" spans="1:12" ht="12.75">
      <c r="A7" s="202" t="s">
        <v>227</v>
      </c>
      <c r="B7" s="202" t="s">
        <v>227</v>
      </c>
      <c r="C7" s="202" t="s">
        <v>227</v>
      </c>
      <c r="D7" s="202" t="s">
        <v>227</v>
      </c>
      <c r="E7" s="202" t="s">
        <v>227</v>
      </c>
      <c r="F7" s="208" t="s">
        <v>227</v>
      </c>
      <c r="G7" s="209" t="s">
        <v>227</v>
      </c>
      <c r="H7" s="210" t="s">
        <v>227</v>
      </c>
      <c r="I7" s="202" t="s">
        <v>227</v>
      </c>
      <c r="J7" s="202" t="s">
        <v>227</v>
      </c>
      <c r="K7" s="202" t="s">
        <v>227</v>
      </c>
      <c r="L7" s="132" t="s">
        <v>227</v>
      </c>
    </row>
    <row r="8" spans="1:14" ht="12.75">
      <c r="A8" s="133" t="s">
        <v>227</v>
      </c>
      <c r="B8" s="211" t="s">
        <v>227</v>
      </c>
      <c r="C8" s="211" t="s">
        <v>227</v>
      </c>
      <c r="D8" s="211" t="s">
        <v>227</v>
      </c>
      <c r="E8" s="212" t="s">
        <v>227</v>
      </c>
      <c r="F8" s="420" t="s">
        <v>468</v>
      </c>
      <c r="G8" s="421"/>
      <c r="H8" s="421"/>
      <c r="I8" s="422" t="s">
        <v>469</v>
      </c>
      <c r="J8" s="423"/>
      <c r="K8" s="423"/>
      <c r="L8" s="214"/>
      <c r="M8" s="213" t="s">
        <v>470</v>
      </c>
      <c r="N8" s="215" t="s">
        <v>227</v>
      </c>
    </row>
    <row r="9" spans="1:14" ht="38.25">
      <c r="A9" s="134" t="s">
        <v>471</v>
      </c>
      <c r="B9" s="216" t="s">
        <v>490</v>
      </c>
      <c r="C9" s="217" t="s">
        <v>491</v>
      </c>
      <c r="D9" s="217" t="s">
        <v>492</v>
      </c>
      <c r="E9" s="216" t="s">
        <v>493</v>
      </c>
      <c r="F9" s="218" t="s">
        <v>479</v>
      </c>
      <c r="G9" s="424" t="s">
        <v>480</v>
      </c>
      <c r="H9" s="423"/>
      <c r="I9" s="219" t="s">
        <v>479</v>
      </c>
      <c r="J9" s="425" t="s">
        <v>494</v>
      </c>
      <c r="K9" s="423"/>
      <c r="L9" s="220" t="s">
        <v>479</v>
      </c>
      <c r="M9" s="415" t="s">
        <v>494</v>
      </c>
      <c r="N9" s="416"/>
    </row>
    <row r="10" spans="1:14" ht="38.25">
      <c r="A10" s="137" t="s">
        <v>149</v>
      </c>
      <c r="B10" s="221" t="s">
        <v>227</v>
      </c>
      <c r="C10" s="221" t="s">
        <v>227</v>
      </c>
      <c r="D10" s="221" t="s">
        <v>227</v>
      </c>
      <c r="E10" s="222" t="s">
        <v>227</v>
      </c>
      <c r="F10" s="223" t="s">
        <v>495</v>
      </c>
      <c r="G10" s="224" t="s">
        <v>485</v>
      </c>
      <c r="H10" s="225" t="s">
        <v>486</v>
      </c>
      <c r="I10" s="201" t="s">
        <v>496</v>
      </c>
      <c r="J10" s="226" t="s">
        <v>485</v>
      </c>
      <c r="K10" s="227" t="s">
        <v>486</v>
      </c>
      <c r="L10" s="201" t="s">
        <v>497</v>
      </c>
      <c r="M10" s="226" t="s">
        <v>485</v>
      </c>
      <c r="N10" s="162" t="s">
        <v>486</v>
      </c>
    </row>
    <row r="11" spans="1:14" ht="12.75">
      <c r="A11" s="138">
        <v>1</v>
      </c>
      <c r="B11" s="138">
        <v>2</v>
      </c>
      <c r="C11" s="138">
        <v>3</v>
      </c>
      <c r="D11" s="138">
        <v>4</v>
      </c>
      <c r="E11" s="228">
        <v>5</v>
      </c>
      <c r="F11" s="182">
        <v>6</v>
      </c>
      <c r="G11" s="183">
        <v>7</v>
      </c>
      <c r="H11" s="183">
        <v>8</v>
      </c>
      <c r="I11" s="136">
        <v>9</v>
      </c>
      <c r="J11" s="135">
        <v>10</v>
      </c>
      <c r="K11" s="135">
        <v>11</v>
      </c>
      <c r="L11" s="136">
        <v>12</v>
      </c>
      <c r="M11" s="135">
        <v>13</v>
      </c>
      <c r="N11" s="135">
        <v>14</v>
      </c>
    </row>
    <row r="12" spans="1:14" ht="20.25" customHeight="1">
      <c r="A12" s="289">
        <v>2000</v>
      </c>
      <c r="B12" s="290" t="s">
        <v>234</v>
      </c>
      <c r="C12" s="291" t="s">
        <v>303</v>
      </c>
      <c r="D12" s="292" t="s">
        <v>303</v>
      </c>
      <c r="E12" s="293" t="s">
        <v>668</v>
      </c>
      <c r="F12" s="139">
        <v>22972.800000000003</v>
      </c>
      <c r="G12" s="139">
        <v>22972.800000000003</v>
      </c>
      <c r="H12" s="139">
        <v>0</v>
      </c>
      <c r="I12" s="139">
        <v>47663.121</v>
      </c>
      <c r="J12" s="139">
        <v>25413</v>
      </c>
      <c r="K12" s="139">
        <v>22250.121</v>
      </c>
      <c r="L12" s="139">
        <f>L13+L49+L67+L93+L146+L166+L186+L215+L245+L276+L308</f>
        <v>36791.6</v>
      </c>
      <c r="M12" s="139">
        <f>M13+M49+M67+M93+M146+M166+M186+M215+M245+M276+M308</f>
        <v>22733.899999999998</v>
      </c>
      <c r="N12" s="139">
        <f>N13+N49+N67+N93+N146+N166+N186+N215+N245+N276+N308</f>
        <v>14057.699999999999</v>
      </c>
    </row>
    <row r="13" spans="1:14" ht="27" customHeight="1">
      <c r="A13" s="294">
        <v>2100</v>
      </c>
      <c r="B13" s="273" t="s">
        <v>669</v>
      </c>
      <c r="C13" s="273" t="s">
        <v>670</v>
      </c>
      <c r="D13" s="273" t="s">
        <v>670</v>
      </c>
      <c r="E13" s="295" t="s">
        <v>671</v>
      </c>
      <c r="F13" s="139">
        <v>14748</v>
      </c>
      <c r="G13" s="139">
        <v>14748</v>
      </c>
      <c r="H13" s="139">
        <v>0</v>
      </c>
      <c r="I13" s="139">
        <v>15633</v>
      </c>
      <c r="J13" s="139">
        <v>15333</v>
      </c>
      <c r="K13" s="139">
        <v>300</v>
      </c>
      <c r="L13" s="139">
        <f>M13+N13</f>
        <v>14658.4</v>
      </c>
      <c r="M13" s="139">
        <f>M15+M20+M24+M29+M32+M35+M38+M41</f>
        <v>14408.4</v>
      </c>
      <c r="N13" s="139">
        <f>N15+N20+N24+N29+N32+N35+N38+N41</f>
        <v>250</v>
      </c>
    </row>
    <row r="14" spans="1:14" ht="6" customHeight="1" hidden="1">
      <c r="A14" s="280"/>
      <c r="B14" s="273"/>
      <c r="C14" s="273"/>
      <c r="D14" s="273"/>
      <c r="E14" s="296" t="s">
        <v>213</v>
      </c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ht="33.75" customHeight="1">
      <c r="A15" s="280">
        <v>2110</v>
      </c>
      <c r="B15" s="273" t="s">
        <v>669</v>
      </c>
      <c r="C15" s="273" t="s">
        <v>672</v>
      </c>
      <c r="D15" s="273" t="s">
        <v>670</v>
      </c>
      <c r="E15" s="297" t="s">
        <v>673</v>
      </c>
      <c r="F15" s="139">
        <v>14576</v>
      </c>
      <c r="G15" s="139">
        <v>14576</v>
      </c>
      <c r="H15" s="139">
        <v>0</v>
      </c>
      <c r="I15" s="139">
        <v>14761</v>
      </c>
      <c r="J15" s="139">
        <v>14761</v>
      </c>
      <c r="K15" s="139">
        <v>0</v>
      </c>
      <c r="L15" s="139">
        <f>SUM(L17:L19)</f>
        <v>13982.9</v>
      </c>
      <c r="M15" s="139">
        <f>SUM(M17:M19)</f>
        <v>13982.9</v>
      </c>
      <c r="N15" s="139">
        <f>SUM(N17:N19)</f>
        <v>0</v>
      </c>
    </row>
    <row r="16" spans="1:14" ht="4.5" customHeight="1">
      <c r="A16" s="280"/>
      <c r="B16" s="273"/>
      <c r="C16" s="273"/>
      <c r="D16" s="273"/>
      <c r="E16" s="296" t="s">
        <v>519</v>
      </c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4.75" customHeight="1">
      <c r="A17" s="280">
        <v>2111</v>
      </c>
      <c r="B17" s="273" t="s">
        <v>669</v>
      </c>
      <c r="C17" s="273" t="s">
        <v>672</v>
      </c>
      <c r="D17" s="273" t="s">
        <v>672</v>
      </c>
      <c r="E17" s="296" t="s">
        <v>674</v>
      </c>
      <c r="F17" s="147">
        <v>14576</v>
      </c>
      <c r="G17" s="139">
        <v>14576</v>
      </c>
      <c r="H17" s="139">
        <v>0</v>
      </c>
      <c r="I17" s="147">
        <v>14761</v>
      </c>
      <c r="J17" s="139">
        <v>14761</v>
      </c>
      <c r="K17" s="139">
        <v>0</v>
      </c>
      <c r="L17" s="147">
        <f>M17+N17</f>
        <v>13982.9</v>
      </c>
      <c r="M17" s="139">
        <v>13982.9</v>
      </c>
      <c r="N17" s="139"/>
    </row>
    <row r="18" spans="1:14" ht="25.5" hidden="1">
      <c r="A18" s="280">
        <v>2112</v>
      </c>
      <c r="B18" s="273" t="s">
        <v>669</v>
      </c>
      <c r="C18" s="273" t="s">
        <v>672</v>
      </c>
      <c r="D18" s="273" t="s">
        <v>675</v>
      </c>
      <c r="E18" s="296" t="s">
        <v>676</v>
      </c>
      <c r="F18" s="147">
        <v>0</v>
      </c>
      <c r="G18" s="139"/>
      <c r="H18" s="139"/>
      <c r="I18" s="147">
        <v>0</v>
      </c>
      <c r="J18" s="139"/>
      <c r="K18" s="139"/>
      <c r="L18" s="147">
        <f aca="true" t="shared" si="0" ref="L18:L81">M18+N18</f>
        <v>0</v>
      </c>
      <c r="M18" s="139"/>
      <c r="N18" s="139"/>
    </row>
    <row r="19" spans="1:14" ht="12.75" hidden="1">
      <c r="A19" s="280">
        <v>2113</v>
      </c>
      <c r="B19" s="273" t="s">
        <v>669</v>
      </c>
      <c r="C19" s="273" t="s">
        <v>672</v>
      </c>
      <c r="D19" s="273" t="s">
        <v>449</v>
      </c>
      <c r="E19" s="296" t="s">
        <v>677</v>
      </c>
      <c r="F19" s="147">
        <v>0</v>
      </c>
      <c r="G19" s="139"/>
      <c r="H19" s="139"/>
      <c r="I19" s="139">
        <v>0</v>
      </c>
      <c r="J19" s="139"/>
      <c r="K19" s="139"/>
      <c r="L19" s="139">
        <f t="shared" si="0"/>
        <v>0</v>
      </c>
      <c r="M19" s="139"/>
      <c r="N19" s="139"/>
    </row>
    <row r="20" spans="1:14" ht="12.75" hidden="1">
      <c r="A20" s="280">
        <v>2120</v>
      </c>
      <c r="B20" s="273" t="s">
        <v>669</v>
      </c>
      <c r="C20" s="273" t="s">
        <v>675</v>
      </c>
      <c r="D20" s="273" t="s">
        <v>670</v>
      </c>
      <c r="E20" s="297" t="s">
        <v>678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f t="shared" si="0"/>
        <v>0</v>
      </c>
      <c r="M20" s="147">
        <f>M22+M23</f>
        <v>0</v>
      </c>
      <c r="N20" s="147">
        <f>N22+N23</f>
        <v>0</v>
      </c>
    </row>
    <row r="21" spans="1:14" ht="12.75" hidden="1">
      <c r="A21" s="280"/>
      <c r="B21" s="273"/>
      <c r="C21" s="273"/>
      <c r="D21" s="273"/>
      <c r="E21" s="296" t="s">
        <v>519</v>
      </c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12.75" hidden="1">
      <c r="A22" s="280">
        <v>2121</v>
      </c>
      <c r="B22" s="273" t="s">
        <v>669</v>
      </c>
      <c r="C22" s="273" t="s">
        <v>675</v>
      </c>
      <c r="D22" s="273" t="s">
        <v>672</v>
      </c>
      <c r="E22" s="298" t="s">
        <v>679</v>
      </c>
      <c r="F22" s="147">
        <v>0</v>
      </c>
      <c r="G22" s="139"/>
      <c r="H22" s="139"/>
      <c r="I22" s="147">
        <v>0</v>
      </c>
      <c r="J22" s="139"/>
      <c r="K22" s="139"/>
      <c r="L22" s="147">
        <f t="shared" si="0"/>
        <v>0</v>
      </c>
      <c r="M22" s="139"/>
      <c r="N22" s="139"/>
    </row>
    <row r="23" spans="1:14" ht="25.5" hidden="1">
      <c r="A23" s="280">
        <v>2122</v>
      </c>
      <c r="B23" s="273" t="s">
        <v>669</v>
      </c>
      <c r="C23" s="273" t="s">
        <v>675</v>
      </c>
      <c r="D23" s="273" t="s">
        <v>675</v>
      </c>
      <c r="E23" s="296" t="s">
        <v>680</v>
      </c>
      <c r="F23" s="147">
        <v>0</v>
      </c>
      <c r="G23" s="139"/>
      <c r="H23" s="139"/>
      <c r="I23" s="139">
        <v>0</v>
      </c>
      <c r="J23" s="139"/>
      <c r="K23" s="139"/>
      <c r="L23" s="139">
        <f t="shared" si="0"/>
        <v>0</v>
      </c>
      <c r="M23" s="139"/>
      <c r="N23" s="139"/>
    </row>
    <row r="24" spans="1:14" ht="12" customHeight="1">
      <c r="A24" s="280">
        <v>2130</v>
      </c>
      <c r="B24" s="273" t="s">
        <v>669</v>
      </c>
      <c r="C24" s="273" t="s">
        <v>449</v>
      </c>
      <c r="D24" s="273" t="s">
        <v>670</v>
      </c>
      <c r="E24" s="297" t="s">
        <v>681</v>
      </c>
      <c r="F24" s="139">
        <v>72</v>
      </c>
      <c r="G24" s="139">
        <v>72</v>
      </c>
      <c r="H24" s="139">
        <v>0</v>
      </c>
      <c r="I24" s="139">
        <v>72</v>
      </c>
      <c r="J24" s="139">
        <v>72</v>
      </c>
      <c r="K24" s="139">
        <v>0</v>
      </c>
      <c r="L24" s="139">
        <f t="shared" si="0"/>
        <v>72</v>
      </c>
      <c r="M24" s="139">
        <f>SUM(M26:M28)</f>
        <v>72</v>
      </c>
      <c r="N24" s="139">
        <f>SUM(N26:N28)</f>
        <v>0</v>
      </c>
    </row>
    <row r="25" spans="1:14" ht="1.5" customHeight="1" hidden="1">
      <c r="A25" s="280"/>
      <c r="B25" s="273"/>
      <c r="C25" s="273"/>
      <c r="D25" s="273"/>
      <c r="E25" s="296" t="s">
        <v>519</v>
      </c>
      <c r="F25" s="139"/>
      <c r="G25" s="139"/>
      <c r="H25" s="139"/>
      <c r="I25" s="139"/>
      <c r="J25" s="139"/>
      <c r="K25" s="139"/>
      <c r="L25" s="139"/>
      <c r="M25" s="139"/>
      <c r="N25" s="139"/>
    </row>
    <row r="26" spans="1:14" ht="25.5" hidden="1">
      <c r="A26" s="280">
        <v>2131</v>
      </c>
      <c r="B26" s="273" t="s">
        <v>669</v>
      </c>
      <c r="C26" s="273" t="s">
        <v>449</v>
      </c>
      <c r="D26" s="273" t="s">
        <v>672</v>
      </c>
      <c r="E26" s="296" t="s">
        <v>682</v>
      </c>
      <c r="F26" s="139">
        <v>0</v>
      </c>
      <c r="G26" s="139"/>
      <c r="H26" s="139"/>
      <c r="I26" s="139">
        <v>0</v>
      </c>
      <c r="J26" s="139"/>
      <c r="K26" s="139"/>
      <c r="L26" s="139">
        <f t="shared" si="0"/>
        <v>0</v>
      </c>
      <c r="M26" s="139"/>
      <c r="N26" s="139"/>
    </row>
    <row r="27" spans="1:14" ht="25.5" hidden="1">
      <c r="A27" s="280">
        <v>2132</v>
      </c>
      <c r="B27" s="273" t="s">
        <v>669</v>
      </c>
      <c r="C27" s="273" t="s">
        <v>449</v>
      </c>
      <c r="D27" s="273" t="s">
        <v>675</v>
      </c>
      <c r="E27" s="296" t="s">
        <v>683</v>
      </c>
      <c r="F27" s="139">
        <v>0</v>
      </c>
      <c r="G27" s="139"/>
      <c r="H27" s="139"/>
      <c r="I27" s="139">
        <v>0</v>
      </c>
      <c r="J27" s="139"/>
      <c r="K27" s="139"/>
      <c r="L27" s="139">
        <f t="shared" si="0"/>
        <v>0</v>
      </c>
      <c r="M27" s="139"/>
      <c r="N27" s="139"/>
    </row>
    <row r="28" spans="1:14" ht="12" customHeight="1">
      <c r="A28" s="280">
        <v>2133</v>
      </c>
      <c r="B28" s="273" t="s">
        <v>669</v>
      </c>
      <c r="C28" s="273" t="s">
        <v>449</v>
      </c>
      <c r="D28" s="273" t="s">
        <v>449</v>
      </c>
      <c r="E28" s="296" t="s">
        <v>684</v>
      </c>
      <c r="F28" s="139">
        <v>72</v>
      </c>
      <c r="G28" s="139">
        <v>72</v>
      </c>
      <c r="H28" s="139"/>
      <c r="I28" s="139">
        <v>72</v>
      </c>
      <c r="J28" s="139">
        <v>72</v>
      </c>
      <c r="K28" s="139"/>
      <c r="L28" s="139">
        <f t="shared" si="0"/>
        <v>72</v>
      </c>
      <c r="M28" s="139">
        <v>72</v>
      </c>
      <c r="N28" s="139"/>
    </row>
    <row r="29" spans="1:14" ht="12.75" hidden="1">
      <c r="A29" s="280">
        <v>2140</v>
      </c>
      <c r="B29" s="273" t="s">
        <v>669</v>
      </c>
      <c r="C29" s="273" t="s">
        <v>685</v>
      </c>
      <c r="D29" s="273" t="s">
        <v>670</v>
      </c>
      <c r="E29" s="297" t="s">
        <v>686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f t="shared" si="0"/>
        <v>0</v>
      </c>
      <c r="M29" s="139">
        <f>M31</f>
        <v>0</v>
      </c>
      <c r="N29" s="139">
        <f>N31</f>
        <v>0</v>
      </c>
    </row>
    <row r="30" spans="1:14" ht="12.75" hidden="1">
      <c r="A30" s="280"/>
      <c r="B30" s="273"/>
      <c r="C30" s="273"/>
      <c r="D30" s="273"/>
      <c r="E30" s="296" t="s">
        <v>519</v>
      </c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2.75" hidden="1">
      <c r="A31" s="280">
        <v>2141</v>
      </c>
      <c r="B31" s="273" t="s">
        <v>669</v>
      </c>
      <c r="C31" s="273" t="s">
        <v>685</v>
      </c>
      <c r="D31" s="273" t="s">
        <v>672</v>
      </c>
      <c r="E31" s="296" t="s">
        <v>687</v>
      </c>
      <c r="F31" s="139">
        <v>0</v>
      </c>
      <c r="G31" s="139"/>
      <c r="H31" s="139"/>
      <c r="I31" s="139">
        <v>0</v>
      </c>
      <c r="J31" s="139"/>
      <c r="K31" s="139"/>
      <c r="L31" s="139">
        <f t="shared" si="0"/>
        <v>0</v>
      </c>
      <c r="M31" s="139"/>
      <c r="N31" s="139"/>
    </row>
    <row r="32" spans="1:14" ht="38.25" hidden="1">
      <c r="A32" s="280">
        <v>2150</v>
      </c>
      <c r="B32" s="273" t="s">
        <v>669</v>
      </c>
      <c r="C32" s="273" t="s">
        <v>688</v>
      </c>
      <c r="D32" s="273" t="s">
        <v>670</v>
      </c>
      <c r="E32" s="297" t="s">
        <v>689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f t="shared" si="0"/>
        <v>0</v>
      </c>
      <c r="M32" s="139">
        <f>M34</f>
        <v>0</v>
      </c>
      <c r="N32" s="139">
        <f>N34</f>
        <v>0</v>
      </c>
    </row>
    <row r="33" spans="1:14" ht="12.75" hidden="1">
      <c r="A33" s="280"/>
      <c r="B33" s="273"/>
      <c r="C33" s="273"/>
      <c r="D33" s="273"/>
      <c r="E33" s="296" t="s">
        <v>519</v>
      </c>
      <c r="F33" s="139"/>
      <c r="G33" s="139"/>
      <c r="H33" s="139"/>
      <c r="I33" s="139"/>
      <c r="J33" s="139"/>
      <c r="K33" s="139"/>
      <c r="L33" s="139"/>
      <c r="M33" s="139"/>
      <c r="N33" s="139"/>
    </row>
    <row r="34" spans="1:14" ht="38.25" hidden="1">
      <c r="A34" s="280">
        <v>2151</v>
      </c>
      <c r="B34" s="273" t="s">
        <v>669</v>
      </c>
      <c r="C34" s="273" t="s">
        <v>688</v>
      </c>
      <c r="D34" s="273" t="s">
        <v>672</v>
      </c>
      <c r="E34" s="296" t="s">
        <v>690</v>
      </c>
      <c r="F34" s="139">
        <v>0</v>
      </c>
      <c r="G34" s="139"/>
      <c r="H34" s="139"/>
      <c r="I34" s="139">
        <v>0</v>
      </c>
      <c r="J34" s="139"/>
      <c r="K34" s="139"/>
      <c r="L34" s="139">
        <f t="shared" si="0"/>
        <v>0</v>
      </c>
      <c r="M34" s="139"/>
      <c r="N34" s="139"/>
    </row>
    <row r="35" spans="1:14" ht="25.5">
      <c r="A35" s="280">
        <v>2160</v>
      </c>
      <c r="B35" s="273" t="s">
        <v>669</v>
      </c>
      <c r="C35" s="273" t="s">
        <v>691</v>
      </c>
      <c r="D35" s="273" t="s">
        <v>670</v>
      </c>
      <c r="E35" s="297" t="s">
        <v>692</v>
      </c>
      <c r="F35" s="139">
        <v>100</v>
      </c>
      <c r="G35" s="139">
        <v>100</v>
      </c>
      <c r="H35" s="139">
        <v>0</v>
      </c>
      <c r="I35" s="139">
        <v>800</v>
      </c>
      <c r="J35" s="139">
        <v>500</v>
      </c>
      <c r="K35" s="139">
        <v>300</v>
      </c>
      <c r="L35" s="139">
        <f t="shared" si="0"/>
        <v>603.5</v>
      </c>
      <c r="M35" s="139">
        <f>M37</f>
        <v>353.5</v>
      </c>
      <c r="N35" s="139">
        <f>N37</f>
        <v>250</v>
      </c>
    </row>
    <row r="36" spans="1:14" ht="12.75">
      <c r="A36" s="280"/>
      <c r="B36" s="273"/>
      <c r="C36" s="273"/>
      <c r="D36" s="273"/>
      <c r="E36" s="296" t="s">
        <v>519</v>
      </c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 ht="25.5">
      <c r="A37" s="280">
        <v>2161</v>
      </c>
      <c r="B37" s="273" t="s">
        <v>669</v>
      </c>
      <c r="C37" s="273" t="s">
        <v>691</v>
      </c>
      <c r="D37" s="273" t="s">
        <v>672</v>
      </c>
      <c r="E37" s="296" t="s">
        <v>693</v>
      </c>
      <c r="F37" s="139">
        <v>100</v>
      </c>
      <c r="G37" s="139">
        <v>100</v>
      </c>
      <c r="H37" s="139">
        <v>0</v>
      </c>
      <c r="I37" s="139">
        <v>800</v>
      </c>
      <c r="J37" s="139">
        <v>500</v>
      </c>
      <c r="K37" s="139">
        <v>300</v>
      </c>
      <c r="L37" s="139">
        <f t="shared" si="0"/>
        <v>603.5</v>
      </c>
      <c r="M37" s="139">
        <v>353.5</v>
      </c>
      <c r="N37" s="139">
        <v>250</v>
      </c>
    </row>
    <row r="38" spans="1:14" ht="0.75" customHeight="1">
      <c r="A38" s="280">
        <v>2170</v>
      </c>
      <c r="B38" s="273" t="s">
        <v>669</v>
      </c>
      <c r="C38" s="273" t="s">
        <v>694</v>
      </c>
      <c r="D38" s="273" t="s">
        <v>670</v>
      </c>
      <c r="E38" s="297" t="s">
        <v>695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f t="shared" si="0"/>
        <v>0</v>
      </c>
      <c r="M38" s="139">
        <f>M40</f>
        <v>0</v>
      </c>
      <c r="N38" s="139">
        <f>N40</f>
        <v>0</v>
      </c>
    </row>
    <row r="39" spans="1:14" ht="12.75" hidden="1">
      <c r="A39" s="280"/>
      <c r="B39" s="273"/>
      <c r="C39" s="273"/>
      <c r="D39" s="273"/>
      <c r="E39" s="296" t="s">
        <v>519</v>
      </c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 ht="12.75" hidden="1">
      <c r="A40" s="280">
        <v>2171</v>
      </c>
      <c r="B40" s="273" t="s">
        <v>669</v>
      </c>
      <c r="C40" s="273" t="s">
        <v>694</v>
      </c>
      <c r="D40" s="273" t="s">
        <v>672</v>
      </c>
      <c r="E40" s="296" t="s">
        <v>695</v>
      </c>
      <c r="F40" s="139">
        <v>0</v>
      </c>
      <c r="G40" s="139"/>
      <c r="H40" s="139"/>
      <c r="I40" s="139">
        <v>0</v>
      </c>
      <c r="J40" s="139"/>
      <c r="K40" s="139"/>
      <c r="L40" s="139">
        <f t="shared" si="0"/>
        <v>0</v>
      </c>
      <c r="M40" s="139"/>
      <c r="N40" s="139"/>
    </row>
    <row r="41" spans="1:14" ht="38.25" hidden="1">
      <c r="A41" s="280">
        <v>2180</v>
      </c>
      <c r="B41" s="273" t="s">
        <v>669</v>
      </c>
      <c r="C41" s="273" t="s">
        <v>696</v>
      </c>
      <c r="D41" s="273" t="s">
        <v>670</v>
      </c>
      <c r="E41" s="297" t="s">
        <v>697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f t="shared" si="0"/>
        <v>0</v>
      </c>
      <c r="M41" s="139">
        <f>M43</f>
        <v>0</v>
      </c>
      <c r="N41" s="139">
        <f>N43</f>
        <v>0</v>
      </c>
    </row>
    <row r="42" spans="1:14" ht="12.75" hidden="1">
      <c r="A42" s="280"/>
      <c r="B42" s="273"/>
      <c r="C42" s="273"/>
      <c r="D42" s="273"/>
      <c r="E42" s="296" t="s">
        <v>519</v>
      </c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38.25" hidden="1">
      <c r="A43" s="280">
        <v>2181</v>
      </c>
      <c r="B43" s="273" t="s">
        <v>669</v>
      </c>
      <c r="C43" s="273" t="s">
        <v>696</v>
      </c>
      <c r="D43" s="273" t="s">
        <v>672</v>
      </c>
      <c r="E43" s="296" t="s">
        <v>697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f t="shared" si="0"/>
        <v>0</v>
      </c>
      <c r="M43" s="139">
        <f>M45+M46</f>
        <v>0</v>
      </c>
      <c r="N43" s="139">
        <f>N45+N46</f>
        <v>0</v>
      </c>
    </row>
    <row r="44" spans="1:14" ht="12.75" hidden="1">
      <c r="A44" s="280"/>
      <c r="B44" s="273"/>
      <c r="C44" s="273"/>
      <c r="D44" s="273"/>
      <c r="E44" s="296" t="s">
        <v>519</v>
      </c>
      <c r="F44" s="139"/>
      <c r="G44" s="139"/>
      <c r="H44" s="139"/>
      <c r="I44" s="139"/>
      <c r="J44" s="139"/>
      <c r="K44" s="139"/>
      <c r="L44" s="139"/>
      <c r="M44" s="139"/>
      <c r="N44" s="139"/>
    </row>
    <row r="45" spans="1:14" ht="12.75" hidden="1">
      <c r="A45" s="280">
        <v>2182</v>
      </c>
      <c r="B45" s="273" t="s">
        <v>669</v>
      </c>
      <c r="C45" s="273" t="s">
        <v>696</v>
      </c>
      <c r="D45" s="273" t="s">
        <v>672</v>
      </c>
      <c r="E45" s="296" t="s">
        <v>698</v>
      </c>
      <c r="F45" s="139">
        <v>0</v>
      </c>
      <c r="G45" s="139"/>
      <c r="H45" s="139"/>
      <c r="I45" s="139">
        <v>0</v>
      </c>
      <c r="J45" s="139"/>
      <c r="K45" s="139"/>
      <c r="L45" s="139">
        <f t="shared" si="0"/>
        <v>0</v>
      </c>
      <c r="M45" s="139"/>
      <c r="N45" s="139"/>
    </row>
    <row r="46" spans="1:14" ht="25.5" hidden="1">
      <c r="A46" s="280">
        <v>2183</v>
      </c>
      <c r="B46" s="273" t="s">
        <v>669</v>
      </c>
      <c r="C46" s="273" t="s">
        <v>696</v>
      </c>
      <c r="D46" s="273" t="s">
        <v>672</v>
      </c>
      <c r="E46" s="296" t="s">
        <v>699</v>
      </c>
      <c r="F46" s="139">
        <v>0</v>
      </c>
      <c r="G46" s="139"/>
      <c r="H46" s="139"/>
      <c r="I46" s="139">
        <v>0</v>
      </c>
      <c r="J46" s="139"/>
      <c r="K46" s="139"/>
      <c r="L46" s="139">
        <f t="shared" si="0"/>
        <v>0</v>
      </c>
      <c r="M46" s="139"/>
      <c r="N46" s="139"/>
    </row>
    <row r="47" spans="1:14" ht="25.5" hidden="1">
      <c r="A47" s="280">
        <v>2184</v>
      </c>
      <c r="B47" s="273" t="s">
        <v>669</v>
      </c>
      <c r="C47" s="273" t="s">
        <v>696</v>
      </c>
      <c r="D47" s="273" t="s">
        <v>672</v>
      </c>
      <c r="E47" s="296" t="s">
        <v>700</v>
      </c>
      <c r="F47" s="139">
        <v>0</v>
      </c>
      <c r="G47" s="139"/>
      <c r="H47" s="139"/>
      <c r="I47" s="139">
        <v>0</v>
      </c>
      <c r="J47" s="139"/>
      <c r="K47" s="139"/>
      <c r="L47" s="139">
        <f t="shared" si="0"/>
        <v>0</v>
      </c>
      <c r="M47" s="139"/>
      <c r="N47" s="139"/>
    </row>
    <row r="48" spans="1:14" ht="12.75" hidden="1">
      <c r="A48" s="280"/>
      <c r="B48" s="273"/>
      <c r="C48" s="273"/>
      <c r="D48" s="273"/>
      <c r="E48" s="296"/>
      <c r="F48" s="139">
        <v>0</v>
      </c>
      <c r="G48" s="139"/>
      <c r="H48" s="139"/>
      <c r="I48" s="139">
        <v>0</v>
      </c>
      <c r="J48" s="139"/>
      <c r="K48" s="139"/>
      <c r="L48" s="139">
        <f t="shared" si="0"/>
        <v>0</v>
      </c>
      <c r="M48" s="139"/>
      <c r="N48" s="139"/>
    </row>
    <row r="49" spans="1:14" ht="27.75" hidden="1">
      <c r="A49" s="294">
        <v>2200</v>
      </c>
      <c r="B49" s="273" t="s">
        <v>701</v>
      </c>
      <c r="C49" s="273" t="s">
        <v>670</v>
      </c>
      <c r="D49" s="273" t="s">
        <v>670</v>
      </c>
      <c r="E49" s="295" t="s">
        <v>702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f t="shared" si="0"/>
        <v>0</v>
      </c>
      <c r="M49" s="139">
        <f>M51+M54+M57+M60+M64</f>
        <v>0</v>
      </c>
      <c r="N49" s="139">
        <f>N51+N54+N57+N60+N64</f>
        <v>0</v>
      </c>
    </row>
    <row r="50" spans="1:14" ht="12.75" hidden="1">
      <c r="A50" s="280"/>
      <c r="B50" s="273"/>
      <c r="C50" s="273"/>
      <c r="D50" s="273"/>
      <c r="E50" s="296" t="s">
        <v>213</v>
      </c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2.75" hidden="1">
      <c r="A51" s="280">
        <v>2210</v>
      </c>
      <c r="B51" s="273" t="s">
        <v>701</v>
      </c>
      <c r="C51" s="273" t="s">
        <v>672</v>
      </c>
      <c r="D51" s="273" t="s">
        <v>670</v>
      </c>
      <c r="E51" s="297" t="s">
        <v>703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f t="shared" si="0"/>
        <v>0</v>
      </c>
      <c r="M51" s="139">
        <f>M53</f>
        <v>0</v>
      </c>
      <c r="N51" s="139">
        <f>N53</f>
        <v>0</v>
      </c>
    </row>
    <row r="52" spans="1:14" ht="12.75" hidden="1">
      <c r="A52" s="280"/>
      <c r="B52" s="273"/>
      <c r="C52" s="273"/>
      <c r="D52" s="273"/>
      <c r="E52" s="296" t="s">
        <v>519</v>
      </c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12" customHeight="1" hidden="1">
      <c r="A53" s="280">
        <v>2211</v>
      </c>
      <c r="B53" s="273" t="s">
        <v>701</v>
      </c>
      <c r="C53" s="273" t="s">
        <v>672</v>
      </c>
      <c r="D53" s="273" t="s">
        <v>672</v>
      </c>
      <c r="E53" s="296" t="s">
        <v>704</v>
      </c>
      <c r="F53" s="139">
        <v>0</v>
      </c>
      <c r="G53" s="139"/>
      <c r="H53" s="139"/>
      <c r="I53" s="139">
        <v>0</v>
      </c>
      <c r="J53" s="139"/>
      <c r="K53" s="139"/>
      <c r="L53" s="139">
        <f t="shared" si="0"/>
        <v>0</v>
      </c>
      <c r="M53" s="139"/>
      <c r="N53" s="139"/>
    </row>
    <row r="54" spans="1:14" ht="12.75" hidden="1">
      <c r="A54" s="280">
        <v>2220</v>
      </c>
      <c r="B54" s="273" t="s">
        <v>701</v>
      </c>
      <c r="C54" s="273" t="s">
        <v>675</v>
      </c>
      <c r="D54" s="273" t="s">
        <v>670</v>
      </c>
      <c r="E54" s="297" t="s">
        <v>705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f t="shared" si="0"/>
        <v>0</v>
      </c>
      <c r="M54" s="139">
        <f>M56</f>
        <v>0</v>
      </c>
      <c r="N54" s="139">
        <f>N56</f>
        <v>0</v>
      </c>
    </row>
    <row r="55" spans="1:14" ht="12.75" hidden="1">
      <c r="A55" s="280"/>
      <c r="B55" s="273"/>
      <c r="C55" s="273"/>
      <c r="D55" s="273"/>
      <c r="E55" s="296" t="s">
        <v>519</v>
      </c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2.75" hidden="1">
      <c r="A56" s="280">
        <v>2221</v>
      </c>
      <c r="B56" s="273" t="s">
        <v>701</v>
      </c>
      <c r="C56" s="273" t="s">
        <v>675</v>
      </c>
      <c r="D56" s="273" t="s">
        <v>672</v>
      </c>
      <c r="E56" s="296" t="s">
        <v>706</v>
      </c>
      <c r="F56" s="139">
        <v>0</v>
      </c>
      <c r="G56" s="139">
        <v>0</v>
      </c>
      <c r="H56" s="139"/>
      <c r="I56" s="139">
        <v>0</v>
      </c>
      <c r="J56" s="139">
        <v>0</v>
      </c>
      <c r="K56" s="139"/>
      <c r="L56" s="139">
        <f t="shared" si="0"/>
        <v>0</v>
      </c>
      <c r="M56" s="139">
        <f>'[1]arandzin aih'!K36</f>
        <v>0</v>
      </c>
      <c r="N56" s="139"/>
    </row>
    <row r="57" spans="1:14" ht="12.75" hidden="1">
      <c r="A57" s="280">
        <v>2230</v>
      </c>
      <c r="B57" s="273" t="s">
        <v>701</v>
      </c>
      <c r="C57" s="273" t="s">
        <v>449</v>
      </c>
      <c r="D57" s="273" t="s">
        <v>670</v>
      </c>
      <c r="E57" s="297" t="s">
        <v>707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f t="shared" si="0"/>
        <v>0</v>
      </c>
      <c r="M57" s="139">
        <f>M59</f>
        <v>0</v>
      </c>
      <c r="N57" s="139">
        <f>N59</f>
        <v>0</v>
      </c>
    </row>
    <row r="58" spans="1:14" ht="12.75" hidden="1">
      <c r="A58" s="280"/>
      <c r="B58" s="273"/>
      <c r="C58" s="273"/>
      <c r="D58" s="273"/>
      <c r="E58" s="296" t="s">
        <v>519</v>
      </c>
      <c r="F58" s="139"/>
      <c r="G58" s="139"/>
      <c r="H58" s="139"/>
      <c r="I58" s="139"/>
      <c r="J58" s="139"/>
      <c r="K58" s="139"/>
      <c r="L58" s="139"/>
      <c r="M58" s="139"/>
      <c r="N58" s="139"/>
    </row>
    <row r="59" spans="1:14" ht="12.75" hidden="1">
      <c r="A59" s="280">
        <v>2231</v>
      </c>
      <c r="B59" s="273" t="s">
        <v>701</v>
      </c>
      <c r="C59" s="273" t="s">
        <v>449</v>
      </c>
      <c r="D59" s="273" t="s">
        <v>672</v>
      </c>
      <c r="E59" s="296" t="s">
        <v>708</v>
      </c>
      <c r="F59" s="139">
        <v>0</v>
      </c>
      <c r="G59" s="139"/>
      <c r="H59" s="139"/>
      <c r="I59" s="139">
        <v>0</v>
      </c>
      <c r="J59" s="139"/>
      <c r="K59" s="139"/>
      <c r="L59" s="139">
        <f t="shared" si="0"/>
        <v>0</v>
      </c>
      <c r="M59" s="139"/>
      <c r="N59" s="139"/>
    </row>
    <row r="60" spans="1:14" ht="25.5" hidden="1">
      <c r="A60" s="280">
        <v>2240</v>
      </c>
      <c r="B60" s="273" t="s">
        <v>701</v>
      </c>
      <c r="C60" s="273" t="s">
        <v>685</v>
      </c>
      <c r="D60" s="273" t="s">
        <v>670</v>
      </c>
      <c r="E60" s="297" t="s">
        <v>709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f t="shared" si="0"/>
        <v>0</v>
      </c>
      <c r="M60" s="139">
        <f>M62</f>
        <v>0</v>
      </c>
      <c r="N60" s="139">
        <f>N62</f>
        <v>0</v>
      </c>
    </row>
    <row r="61" spans="1:14" ht="12.75" hidden="1">
      <c r="A61" s="280"/>
      <c r="B61" s="273"/>
      <c r="C61" s="273"/>
      <c r="D61" s="273"/>
      <c r="E61" s="296" t="s">
        <v>519</v>
      </c>
      <c r="F61" s="139"/>
      <c r="G61" s="139"/>
      <c r="H61" s="139"/>
      <c r="I61" s="139"/>
      <c r="J61" s="139"/>
      <c r="K61" s="139"/>
      <c r="L61" s="139"/>
      <c r="M61" s="139"/>
      <c r="N61" s="139"/>
    </row>
    <row r="62" spans="1:14" ht="25.5" hidden="1">
      <c r="A62" s="280">
        <v>2241</v>
      </c>
      <c r="B62" s="273" t="s">
        <v>701</v>
      </c>
      <c r="C62" s="273" t="s">
        <v>685</v>
      </c>
      <c r="D62" s="273" t="s">
        <v>672</v>
      </c>
      <c r="E62" s="296" t="s">
        <v>709</v>
      </c>
      <c r="F62" s="139">
        <v>0</v>
      </c>
      <c r="G62" s="139"/>
      <c r="H62" s="139"/>
      <c r="I62" s="139">
        <v>0</v>
      </c>
      <c r="J62" s="139"/>
      <c r="K62" s="139"/>
      <c r="L62" s="139">
        <f t="shared" si="0"/>
        <v>0</v>
      </c>
      <c r="M62" s="139"/>
      <c r="N62" s="139"/>
    </row>
    <row r="63" spans="1:14" ht="12.75" hidden="1">
      <c r="A63" s="280"/>
      <c r="B63" s="273"/>
      <c r="C63" s="273"/>
      <c r="D63" s="273"/>
      <c r="E63" s="296" t="s">
        <v>519</v>
      </c>
      <c r="F63" s="139"/>
      <c r="G63" s="139"/>
      <c r="H63" s="139"/>
      <c r="I63" s="139"/>
      <c r="J63" s="139"/>
      <c r="K63" s="139"/>
      <c r="L63" s="139"/>
      <c r="M63" s="139"/>
      <c r="N63" s="139"/>
    </row>
    <row r="64" spans="1:14" ht="12.75" hidden="1">
      <c r="A64" s="280">
        <v>2250</v>
      </c>
      <c r="B64" s="273" t="s">
        <v>701</v>
      </c>
      <c r="C64" s="273" t="s">
        <v>688</v>
      </c>
      <c r="D64" s="273" t="s">
        <v>670</v>
      </c>
      <c r="E64" s="297" t="s">
        <v>710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f t="shared" si="0"/>
        <v>0</v>
      </c>
      <c r="M64" s="139">
        <f>M66</f>
        <v>0</v>
      </c>
      <c r="N64" s="139">
        <f>N66</f>
        <v>0</v>
      </c>
    </row>
    <row r="65" spans="1:14" ht="19.5" customHeight="1" hidden="1">
      <c r="A65" s="280"/>
      <c r="B65" s="273"/>
      <c r="C65" s="273"/>
      <c r="D65" s="273"/>
      <c r="E65" s="296" t="s">
        <v>519</v>
      </c>
      <c r="F65" s="139"/>
      <c r="G65" s="139"/>
      <c r="H65" s="139"/>
      <c r="I65" s="139"/>
      <c r="J65" s="139"/>
      <c r="K65" s="139"/>
      <c r="L65" s="139"/>
      <c r="M65" s="139"/>
      <c r="N65" s="139"/>
    </row>
    <row r="66" spans="1:14" ht="12.75" hidden="1">
      <c r="A66" s="280">
        <v>2251</v>
      </c>
      <c r="B66" s="273" t="s">
        <v>701</v>
      </c>
      <c r="C66" s="273" t="s">
        <v>688</v>
      </c>
      <c r="D66" s="273" t="s">
        <v>672</v>
      </c>
      <c r="E66" s="296" t="s">
        <v>710</v>
      </c>
      <c r="F66" s="139">
        <v>0</v>
      </c>
      <c r="G66" s="139"/>
      <c r="H66" s="139"/>
      <c r="I66" s="139">
        <v>0</v>
      </c>
      <c r="J66" s="139"/>
      <c r="K66" s="139"/>
      <c r="L66" s="139">
        <f t="shared" si="0"/>
        <v>0</v>
      </c>
      <c r="M66" s="139"/>
      <c r="N66" s="139"/>
    </row>
    <row r="67" spans="1:14" ht="70.5" hidden="1">
      <c r="A67" s="294">
        <v>2300</v>
      </c>
      <c r="B67" s="273" t="s">
        <v>711</v>
      </c>
      <c r="C67" s="273" t="s">
        <v>670</v>
      </c>
      <c r="D67" s="273" t="s">
        <v>670</v>
      </c>
      <c r="E67" s="295" t="s">
        <v>712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f t="shared" si="0"/>
        <v>0</v>
      </c>
      <c r="M67" s="139">
        <f>M69+M74+M77+M81+M84+M87+M90</f>
        <v>0</v>
      </c>
      <c r="N67" s="139">
        <f>N69+N74+N77+N81+N84+N87+N90</f>
        <v>0</v>
      </c>
    </row>
    <row r="68" spans="1:14" ht="12.75" hidden="1">
      <c r="A68" s="280"/>
      <c r="B68" s="273"/>
      <c r="C68" s="273"/>
      <c r="D68" s="273"/>
      <c r="E68" s="296" t="s">
        <v>213</v>
      </c>
      <c r="F68" s="139"/>
      <c r="G68" s="139"/>
      <c r="H68" s="139"/>
      <c r="I68" s="139"/>
      <c r="J68" s="139"/>
      <c r="K68" s="139"/>
      <c r="L68" s="139"/>
      <c r="M68" s="139"/>
      <c r="N68" s="139"/>
    </row>
    <row r="69" spans="1:14" ht="12.75" hidden="1">
      <c r="A69" s="280">
        <v>2310</v>
      </c>
      <c r="B69" s="273" t="s">
        <v>711</v>
      </c>
      <c r="C69" s="273" t="s">
        <v>672</v>
      </c>
      <c r="D69" s="273" t="s">
        <v>670</v>
      </c>
      <c r="E69" s="297" t="s">
        <v>713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f t="shared" si="0"/>
        <v>0</v>
      </c>
      <c r="M69" s="139">
        <f>M71+M72+M73</f>
        <v>0</v>
      </c>
      <c r="N69" s="139">
        <f>N71+N72+N73</f>
        <v>0</v>
      </c>
    </row>
    <row r="70" spans="1:14" ht="12.75" hidden="1">
      <c r="A70" s="280"/>
      <c r="B70" s="273"/>
      <c r="C70" s="273"/>
      <c r="D70" s="273"/>
      <c r="E70" s="296" t="s">
        <v>519</v>
      </c>
      <c r="F70" s="139"/>
      <c r="G70" s="139"/>
      <c r="H70" s="139"/>
      <c r="I70" s="139"/>
      <c r="J70" s="139"/>
      <c r="K70" s="139"/>
      <c r="L70" s="139"/>
      <c r="M70" s="139"/>
      <c r="N70" s="139"/>
    </row>
    <row r="71" spans="1:14" ht="12.75" hidden="1">
      <c r="A71" s="280">
        <v>2311</v>
      </c>
      <c r="B71" s="273" t="s">
        <v>711</v>
      </c>
      <c r="C71" s="273" t="s">
        <v>672</v>
      </c>
      <c r="D71" s="273" t="s">
        <v>672</v>
      </c>
      <c r="E71" s="296" t="s">
        <v>714</v>
      </c>
      <c r="F71" s="139">
        <v>0</v>
      </c>
      <c r="G71" s="139"/>
      <c r="H71" s="139"/>
      <c r="I71" s="139">
        <v>0</v>
      </c>
      <c r="J71" s="139"/>
      <c r="K71" s="139"/>
      <c r="L71" s="139">
        <f t="shared" si="0"/>
        <v>0</v>
      </c>
      <c r="M71" s="139"/>
      <c r="N71" s="139"/>
    </row>
    <row r="72" spans="1:14" ht="12.75" hidden="1">
      <c r="A72" s="280">
        <v>2312</v>
      </c>
      <c r="B72" s="273" t="s">
        <v>711</v>
      </c>
      <c r="C72" s="273" t="s">
        <v>672</v>
      </c>
      <c r="D72" s="273" t="s">
        <v>675</v>
      </c>
      <c r="E72" s="296" t="s">
        <v>715</v>
      </c>
      <c r="F72" s="139">
        <v>0</v>
      </c>
      <c r="G72" s="139"/>
      <c r="H72" s="139"/>
      <c r="I72" s="139">
        <v>0</v>
      </c>
      <c r="J72" s="139"/>
      <c r="K72" s="139"/>
      <c r="L72" s="139">
        <f t="shared" si="0"/>
        <v>0</v>
      </c>
      <c r="M72" s="139"/>
      <c r="N72" s="139"/>
    </row>
    <row r="73" spans="1:14" ht="12.75" hidden="1">
      <c r="A73" s="280">
        <v>2313</v>
      </c>
      <c r="B73" s="273" t="s">
        <v>711</v>
      </c>
      <c r="C73" s="273" t="s">
        <v>672</v>
      </c>
      <c r="D73" s="273" t="s">
        <v>449</v>
      </c>
      <c r="E73" s="296" t="s">
        <v>716</v>
      </c>
      <c r="F73" s="139">
        <v>0</v>
      </c>
      <c r="G73" s="139"/>
      <c r="H73" s="139"/>
      <c r="I73" s="139">
        <v>0</v>
      </c>
      <c r="J73" s="139"/>
      <c r="K73" s="139"/>
      <c r="L73" s="139">
        <f t="shared" si="0"/>
        <v>0</v>
      </c>
      <c r="M73" s="139"/>
      <c r="N73" s="139"/>
    </row>
    <row r="74" spans="1:14" ht="12.75" hidden="1">
      <c r="A74" s="280">
        <v>2320</v>
      </c>
      <c r="B74" s="273" t="s">
        <v>711</v>
      </c>
      <c r="C74" s="273" t="s">
        <v>675</v>
      </c>
      <c r="D74" s="273" t="s">
        <v>670</v>
      </c>
      <c r="E74" s="297" t="s">
        <v>717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f t="shared" si="0"/>
        <v>0</v>
      </c>
      <c r="M74" s="139">
        <f>M76</f>
        <v>0</v>
      </c>
      <c r="N74" s="139">
        <f>N76</f>
        <v>0</v>
      </c>
    </row>
    <row r="75" spans="1:14" ht="12.75" hidden="1">
      <c r="A75" s="280"/>
      <c r="B75" s="273"/>
      <c r="C75" s="273"/>
      <c r="D75" s="273"/>
      <c r="E75" s="296" t="s">
        <v>519</v>
      </c>
      <c r="F75" s="139"/>
      <c r="G75" s="139"/>
      <c r="H75" s="139"/>
      <c r="I75" s="139"/>
      <c r="J75" s="139"/>
      <c r="K75" s="139"/>
      <c r="L75" s="139"/>
      <c r="M75" s="139"/>
      <c r="N75" s="139"/>
    </row>
    <row r="76" spans="1:14" ht="12.75" hidden="1">
      <c r="A76" s="280">
        <v>2321</v>
      </c>
      <c r="B76" s="273" t="s">
        <v>711</v>
      </c>
      <c r="C76" s="273" t="s">
        <v>675</v>
      </c>
      <c r="D76" s="273" t="s">
        <v>672</v>
      </c>
      <c r="E76" s="296" t="s">
        <v>718</v>
      </c>
      <c r="F76" s="139">
        <v>0</v>
      </c>
      <c r="G76" s="139"/>
      <c r="H76" s="139"/>
      <c r="I76" s="139">
        <v>0</v>
      </c>
      <c r="J76" s="139"/>
      <c r="K76" s="139"/>
      <c r="L76" s="139">
        <f t="shared" si="0"/>
        <v>0</v>
      </c>
      <c r="M76" s="139"/>
      <c r="N76" s="139"/>
    </row>
    <row r="77" spans="1:14" ht="25.5" hidden="1">
      <c r="A77" s="280">
        <v>2330</v>
      </c>
      <c r="B77" s="273" t="s">
        <v>711</v>
      </c>
      <c r="C77" s="273" t="s">
        <v>449</v>
      </c>
      <c r="D77" s="273" t="s">
        <v>670</v>
      </c>
      <c r="E77" s="297" t="s">
        <v>719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  <c r="L77" s="139">
        <f t="shared" si="0"/>
        <v>0</v>
      </c>
      <c r="M77" s="139">
        <f>M79+M80</f>
        <v>0</v>
      </c>
      <c r="N77" s="139">
        <f>N79+N80</f>
        <v>0</v>
      </c>
    </row>
    <row r="78" spans="1:14" ht="12.75" hidden="1">
      <c r="A78" s="280"/>
      <c r="B78" s="273"/>
      <c r="C78" s="273"/>
      <c r="D78" s="273"/>
      <c r="E78" s="296" t="s">
        <v>519</v>
      </c>
      <c r="F78" s="139"/>
      <c r="G78" s="139"/>
      <c r="H78" s="139"/>
      <c r="I78" s="139"/>
      <c r="J78" s="139"/>
      <c r="K78" s="139"/>
      <c r="L78" s="139"/>
      <c r="M78" s="139"/>
      <c r="N78" s="139"/>
    </row>
    <row r="79" spans="1:14" ht="12.75" hidden="1">
      <c r="A79" s="280">
        <v>2331</v>
      </c>
      <c r="B79" s="273" t="s">
        <v>711</v>
      </c>
      <c r="C79" s="273" t="s">
        <v>449</v>
      </c>
      <c r="D79" s="273" t="s">
        <v>672</v>
      </c>
      <c r="E79" s="296" t="s">
        <v>720</v>
      </c>
      <c r="F79" s="139">
        <v>0</v>
      </c>
      <c r="G79" s="139"/>
      <c r="H79" s="139"/>
      <c r="I79" s="139">
        <v>0</v>
      </c>
      <c r="J79" s="139"/>
      <c r="K79" s="139"/>
      <c r="L79" s="139">
        <f t="shared" si="0"/>
        <v>0</v>
      </c>
      <c r="M79" s="139"/>
      <c r="N79" s="139"/>
    </row>
    <row r="80" spans="1:14" ht="12.75" hidden="1">
      <c r="A80" s="280">
        <v>2332</v>
      </c>
      <c r="B80" s="273" t="s">
        <v>711</v>
      </c>
      <c r="C80" s="273" t="s">
        <v>449</v>
      </c>
      <c r="D80" s="273" t="s">
        <v>675</v>
      </c>
      <c r="E80" s="296" t="s">
        <v>721</v>
      </c>
      <c r="F80" s="139">
        <v>0</v>
      </c>
      <c r="G80" s="139"/>
      <c r="H80" s="139"/>
      <c r="I80" s="139">
        <v>0</v>
      </c>
      <c r="J80" s="139"/>
      <c r="K80" s="139"/>
      <c r="L80" s="139">
        <f t="shared" si="0"/>
        <v>0</v>
      </c>
      <c r="M80" s="139"/>
      <c r="N80" s="139"/>
    </row>
    <row r="81" spans="1:14" ht="12.75" hidden="1">
      <c r="A81" s="280">
        <v>2340</v>
      </c>
      <c r="B81" s="273" t="s">
        <v>711</v>
      </c>
      <c r="C81" s="273" t="s">
        <v>685</v>
      </c>
      <c r="D81" s="273" t="s">
        <v>670</v>
      </c>
      <c r="E81" s="297" t="s">
        <v>722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  <c r="L81" s="139">
        <f t="shared" si="0"/>
        <v>0</v>
      </c>
      <c r="M81" s="139">
        <f>M83</f>
        <v>0</v>
      </c>
      <c r="N81" s="139">
        <f>N83</f>
        <v>0</v>
      </c>
    </row>
    <row r="82" spans="1:14" ht="12.75" hidden="1">
      <c r="A82" s="280"/>
      <c r="B82" s="273"/>
      <c r="C82" s="273"/>
      <c r="D82" s="273"/>
      <c r="E82" s="296" t="s">
        <v>519</v>
      </c>
      <c r="F82" s="139"/>
      <c r="G82" s="139"/>
      <c r="H82" s="139"/>
      <c r="I82" s="139"/>
      <c r="J82" s="139"/>
      <c r="K82" s="139"/>
      <c r="L82" s="139"/>
      <c r="M82" s="139"/>
      <c r="N82" s="139"/>
    </row>
    <row r="83" spans="1:14" ht="12.75" hidden="1">
      <c r="A83" s="280">
        <v>2341</v>
      </c>
      <c r="B83" s="273" t="s">
        <v>711</v>
      </c>
      <c r="C83" s="273" t="s">
        <v>685</v>
      </c>
      <c r="D83" s="273" t="s">
        <v>672</v>
      </c>
      <c r="E83" s="296" t="s">
        <v>722</v>
      </c>
      <c r="F83" s="139">
        <v>0</v>
      </c>
      <c r="G83" s="139"/>
      <c r="H83" s="139"/>
      <c r="I83" s="139">
        <v>0</v>
      </c>
      <c r="J83" s="139"/>
      <c r="K83" s="139"/>
      <c r="L83" s="139">
        <f aca="true" t="shared" si="1" ref="L83:L146">M83+N83</f>
        <v>0</v>
      </c>
      <c r="M83" s="139"/>
      <c r="N83" s="139"/>
    </row>
    <row r="84" spans="1:14" ht="12.75" hidden="1">
      <c r="A84" s="280">
        <v>2350</v>
      </c>
      <c r="B84" s="273" t="s">
        <v>711</v>
      </c>
      <c r="C84" s="273" t="s">
        <v>688</v>
      </c>
      <c r="D84" s="273" t="s">
        <v>670</v>
      </c>
      <c r="E84" s="297" t="s">
        <v>723</v>
      </c>
      <c r="F84" s="139">
        <v>0</v>
      </c>
      <c r="G84" s="139">
        <v>0</v>
      </c>
      <c r="H84" s="139">
        <v>0</v>
      </c>
      <c r="I84" s="139">
        <v>0</v>
      </c>
      <c r="J84" s="139">
        <v>0</v>
      </c>
      <c r="K84" s="139">
        <v>0</v>
      </c>
      <c r="L84" s="139">
        <f t="shared" si="1"/>
        <v>0</v>
      </c>
      <c r="M84" s="139">
        <f>M86</f>
        <v>0</v>
      </c>
      <c r="N84" s="139">
        <f>N86</f>
        <v>0</v>
      </c>
    </row>
    <row r="85" spans="1:14" ht="12.75" hidden="1">
      <c r="A85" s="280"/>
      <c r="B85" s="273"/>
      <c r="C85" s="273"/>
      <c r="D85" s="273"/>
      <c r="E85" s="296" t="s">
        <v>519</v>
      </c>
      <c r="F85" s="139"/>
      <c r="G85" s="139"/>
      <c r="H85" s="139"/>
      <c r="I85" s="139"/>
      <c r="J85" s="139"/>
      <c r="K85" s="139"/>
      <c r="L85" s="139"/>
      <c r="M85" s="139"/>
      <c r="N85" s="139"/>
    </row>
    <row r="86" spans="1:14" ht="12.75" hidden="1">
      <c r="A86" s="280">
        <v>2351</v>
      </c>
      <c r="B86" s="273" t="s">
        <v>711</v>
      </c>
      <c r="C86" s="273" t="s">
        <v>688</v>
      </c>
      <c r="D86" s="273" t="s">
        <v>672</v>
      </c>
      <c r="E86" s="296" t="s">
        <v>724</v>
      </c>
      <c r="F86" s="139">
        <v>0</v>
      </c>
      <c r="G86" s="139"/>
      <c r="H86" s="139"/>
      <c r="I86" s="139">
        <v>0</v>
      </c>
      <c r="J86" s="139"/>
      <c r="K86" s="139"/>
      <c r="L86" s="139">
        <f t="shared" si="1"/>
        <v>0</v>
      </c>
      <c r="M86" s="139"/>
      <c r="N86" s="139"/>
    </row>
    <row r="87" spans="1:14" ht="38.25" hidden="1">
      <c r="A87" s="280">
        <v>2360</v>
      </c>
      <c r="B87" s="273" t="s">
        <v>711</v>
      </c>
      <c r="C87" s="273" t="s">
        <v>691</v>
      </c>
      <c r="D87" s="273" t="s">
        <v>670</v>
      </c>
      <c r="E87" s="297" t="s">
        <v>725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139">
        <f t="shared" si="1"/>
        <v>0</v>
      </c>
      <c r="M87" s="139">
        <f>M89</f>
        <v>0</v>
      </c>
      <c r="N87" s="139">
        <f>N89</f>
        <v>0</v>
      </c>
    </row>
    <row r="88" spans="1:14" ht="12.75" hidden="1">
      <c r="A88" s="280"/>
      <c r="B88" s="273"/>
      <c r="C88" s="273"/>
      <c r="D88" s="273"/>
      <c r="E88" s="296" t="s">
        <v>519</v>
      </c>
      <c r="F88" s="139"/>
      <c r="G88" s="139"/>
      <c r="H88" s="139"/>
      <c r="I88" s="139"/>
      <c r="J88" s="139"/>
      <c r="K88" s="139"/>
      <c r="L88" s="139"/>
      <c r="M88" s="139"/>
      <c r="N88" s="139"/>
    </row>
    <row r="89" spans="1:14" ht="38.25" hidden="1">
      <c r="A89" s="280">
        <v>2361</v>
      </c>
      <c r="B89" s="273" t="s">
        <v>711</v>
      </c>
      <c r="C89" s="273" t="s">
        <v>691</v>
      </c>
      <c r="D89" s="273" t="s">
        <v>672</v>
      </c>
      <c r="E89" s="296" t="s">
        <v>725</v>
      </c>
      <c r="F89" s="139">
        <v>0</v>
      </c>
      <c r="G89" s="139"/>
      <c r="H89" s="139"/>
      <c r="I89" s="139">
        <v>0</v>
      </c>
      <c r="J89" s="139"/>
      <c r="K89" s="139"/>
      <c r="L89" s="139">
        <f t="shared" si="1"/>
        <v>0</v>
      </c>
      <c r="M89" s="139"/>
      <c r="N89" s="139"/>
    </row>
    <row r="90" spans="1:14" ht="25.5" hidden="1">
      <c r="A90" s="280">
        <v>2370</v>
      </c>
      <c r="B90" s="273" t="s">
        <v>711</v>
      </c>
      <c r="C90" s="273" t="s">
        <v>694</v>
      </c>
      <c r="D90" s="273" t="s">
        <v>670</v>
      </c>
      <c r="E90" s="297" t="s">
        <v>726</v>
      </c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139">
        <f t="shared" si="1"/>
        <v>0</v>
      </c>
      <c r="M90" s="139">
        <f>M92</f>
        <v>0</v>
      </c>
      <c r="N90" s="139">
        <f>N92</f>
        <v>0</v>
      </c>
    </row>
    <row r="91" spans="1:14" ht="12.75" hidden="1">
      <c r="A91" s="280"/>
      <c r="B91" s="273"/>
      <c r="C91" s="273"/>
      <c r="D91" s="273"/>
      <c r="E91" s="296" t="s">
        <v>519</v>
      </c>
      <c r="F91" s="139"/>
      <c r="G91" s="139"/>
      <c r="H91" s="139"/>
      <c r="I91" s="139"/>
      <c r="J91" s="139"/>
      <c r="K91" s="139"/>
      <c r="L91" s="139"/>
      <c r="M91" s="139"/>
      <c r="N91" s="139"/>
    </row>
    <row r="92" spans="1:14" ht="6" customHeight="1" hidden="1">
      <c r="A92" s="280">
        <v>2371</v>
      </c>
      <c r="B92" s="273" t="s">
        <v>711</v>
      </c>
      <c r="C92" s="273" t="s">
        <v>694</v>
      </c>
      <c r="D92" s="273" t="s">
        <v>672</v>
      </c>
      <c r="E92" s="296" t="s">
        <v>727</v>
      </c>
      <c r="F92" s="139">
        <v>0</v>
      </c>
      <c r="G92" s="139"/>
      <c r="H92" s="139"/>
      <c r="I92" s="139">
        <v>0</v>
      </c>
      <c r="J92" s="139"/>
      <c r="K92" s="139"/>
      <c r="L92" s="139">
        <f t="shared" si="1"/>
        <v>0</v>
      </c>
      <c r="M92" s="139"/>
      <c r="N92" s="139"/>
    </row>
    <row r="93" spans="1:14" ht="14.25" customHeight="1">
      <c r="A93" s="294">
        <v>2400</v>
      </c>
      <c r="B93" s="273" t="s">
        <v>728</v>
      </c>
      <c r="C93" s="273" t="s">
        <v>670</v>
      </c>
      <c r="D93" s="273" t="s">
        <v>670</v>
      </c>
      <c r="E93" s="295" t="s">
        <v>729</v>
      </c>
      <c r="F93" s="139">
        <v>280</v>
      </c>
      <c r="G93" s="139">
        <v>280</v>
      </c>
      <c r="H93" s="139">
        <v>0</v>
      </c>
      <c r="I93" s="139">
        <v>910</v>
      </c>
      <c r="J93" s="139">
        <v>410</v>
      </c>
      <c r="K93" s="139">
        <v>500</v>
      </c>
      <c r="L93" s="139">
        <f t="shared" si="1"/>
        <v>-48.60000000000002</v>
      </c>
      <c r="M93" s="139">
        <f>M95+M99+M105+M113+M118+M125+M128+M134+M143</f>
        <v>408</v>
      </c>
      <c r="N93" s="139">
        <f>N95+N99+N105+N113+N118+N125+N128+N134+N143</f>
        <v>-456.6</v>
      </c>
    </row>
    <row r="94" spans="1:14" ht="3.75" customHeight="1" hidden="1">
      <c r="A94" s="280"/>
      <c r="B94" s="273"/>
      <c r="C94" s="273"/>
      <c r="D94" s="273"/>
      <c r="E94" s="296" t="s">
        <v>213</v>
      </c>
      <c r="F94" s="139"/>
      <c r="G94" s="139"/>
      <c r="H94" s="139"/>
      <c r="I94" s="139"/>
      <c r="J94" s="139"/>
      <c r="K94" s="139"/>
      <c r="L94" s="139"/>
      <c r="M94" s="139"/>
      <c r="N94" s="139"/>
    </row>
    <row r="95" spans="1:14" ht="25.5">
      <c r="A95" s="280">
        <v>2410</v>
      </c>
      <c r="B95" s="273" t="s">
        <v>728</v>
      </c>
      <c r="C95" s="273" t="s">
        <v>672</v>
      </c>
      <c r="D95" s="273" t="s">
        <v>670</v>
      </c>
      <c r="E95" s="297" t="s">
        <v>730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f t="shared" si="1"/>
        <v>0</v>
      </c>
      <c r="M95" s="139">
        <f>M97+M98</f>
        <v>0</v>
      </c>
      <c r="N95" s="139">
        <f>N97+N98</f>
        <v>0</v>
      </c>
    </row>
    <row r="96" spans="1:14" ht="12.75">
      <c r="A96" s="280"/>
      <c r="B96" s="273"/>
      <c r="C96" s="273"/>
      <c r="D96" s="273"/>
      <c r="E96" s="296" t="s">
        <v>519</v>
      </c>
      <c r="F96" s="139"/>
      <c r="G96" s="139"/>
      <c r="H96" s="139"/>
      <c r="I96" s="139"/>
      <c r="J96" s="139"/>
      <c r="K96" s="139"/>
      <c r="L96" s="139"/>
      <c r="M96" s="139"/>
      <c r="N96" s="139"/>
    </row>
    <row r="97" spans="1:14" ht="25.5">
      <c r="A97" s="280">
        <v>2411</v>
      </c>
      <c r="B97" s="273" t="s">
        <v>728</v>
      </c>
      <c r="C97" s="273" t="s">
        <v>672</v>
      </c>
      <c r="D97" s="273" t="s">
        <v>672</v>
      </c>
      <c r="E97" s="296" t="s">
        <v>731</v>
      </c>
      <c r="F97" s="139">
        <v>0</v>
      </c>
      <c r="G97" s="139"/>
      <c r="H97" s="139"/>
      <c r="I97" s="139">
        <v>0</v>
      </c>
      <c r="J97" s="139"/>
      <c r="K97" s="139"/>
      <c r="L97" s="139">
        <f t="shared" si="1"/>
        <v>0</v>
      </c>
      <c r="M97" s="139"/>
      <c r="N97" s="139"/>
    </row>
    <row r="98" spans="1:14" ht="5.25" customHeight="1">
      <c r="A98" s="280">
        <v>2412</v>
      </c>
      <c r="B98" s="273" t="s">
        <v>728</v>
      </c>
      <c r="C98" s="273" t="s">
        <v>672</v>
      </c>
      <c r="D98" s="273" t="s">
        <v>675</v>
      </c>
      <c r="E98" s="296" t="s">
        <v>732</v>
      </c>
      <c r="F98" s="139">
        <v>0</v>
      </c>
      <c r="G98" s="139"/>
      <c r="H98" s="139"/>
      <c r="I98" s="139">
        <v>0</v>
      </c>
      <c r="J98" s="139"/>
      <c r="K98" s="139"/>
      <c r="L98" s="139">
        <f t="shared" si="1"/>
        <v>0</v>
      </c>
      <c r="M98" s="139"/>
      <c r="N98" s="139"/>
    </row>
    <row r="99" spans="1:14" ht="25.5">
      <c r="A99" s="280">
        <v>2420</v>
      </c>
      <c r="B99" s="273" t="s">
        <v>728</v>
      </c>
      <c r="C99" s="273" t="s">
        <v>675</v>
      </c>
      <c r="D99" s="273" t="s">
        <v>670</v>
      </c>
      <c r="E99" s="297" t="s">
        <v>733</v>
      </c>
      <c r="F99" s="139">
        <v>180</v>
      </c>
      <c r="G99" s="139">
        <v>180</v>
      </c>
      <c r="H99" s="139">
        <v>0</v>
      </c>
      <c r="I99" s="139">
        <v>210</v>
      </c>
      <c r="J99" s="139">
        <v>210</v>
      </c>
      <c r="K99" s="139">
        <v>0</v>
      </c>
      <c r="L99" s="139">
        <f t="shared" si="1"/>
        <v>210</v>
      </c>
      <c r="M99" s="139">
        <f>SUM(M101:M104)</f>
        <v>210</v>
      </c>
      <c r="N99" s="139">
        <f>N101+N102+N103+N104</f>
        <v>0</v>
      </c>
    </row>
    <row r="100" spans="1:14" ht="12.75">
      <c r="A100" s="280"/>
      <c r="B100" s="273"/>
      <c r="C100" s="273"/>
      <c r="D100" s="273"/>
      <c r="E100" s="296" t="s">
        <v>519</v>
      </c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1:14" ht="12.75">
      <c r="A101" s="280">
        <v>2421</v>
      </c>
      <c r="B101" s="273" t="s">
        <v>728</v>
      </c>
      <c r="C101" s="273" t="s">
        <v>675</v>
      </c>
      <c r="D101" s="273" t="s">
        <v>672</v>
      </c>
      <c r="E101" s="296" t="s">
        <v>734</v>
      </c>
      <c r="F101" s="139">
        <v>180</v>
      </c>
      <c r="G101" s="139">
        <v>180</v>
      </c>
      <c r="H101" s="139">
        <v>0</v>
      </c>
      <c r="I101" s="139">
        <v>210</v>
      </c>
      <c r="J101" s="139">
        <v>210</v>
      </c>
      <c r="K101" s="139">
        <v>0</v>
      </c>
      <c r="L101" s="139">
        <f t="shared" si="1"/>
        <v>210</v>
      </c>
      <c r="M101" s="139">
        <v>210</v>
      </c>
      <c r="N101" s="139">
        <f>'[1]patvir'!K155+'[1]4.2.1'!K138</f>
        <v>0</v>
      </c>
    </row>
    <row r="102" spans="1:14" ht="0" customHeight="1" hidden="1">
      <c r="A102" s="280">
        <v>2422</v>
      </c>
      <c r="B102" s="273" t="s">
        <v>728</v>
      </c>
      <c r="C102" s="273" t="s">
        <v>675</v>
      </c>
      <c r="D102" s="273" t="s">
        <v>675</v>
      </c>
      <c r="E102" s="296" t="s">
        <v>735</v>
      </c>
      <c r="F102" s="139">
        <v>0</v>
      </c>
      <c r="G102" s="139"/>
      <c r="H102" s="139"/>
      <c r="I102" s="139">
        <v>0</v>
      </c>
      <c r="J102" s="139"/>
      <c r="K102" s="139"/>
      <c r="L102" s="139">
        <f t="shared" si="1"/>
        <v>0</v>
      </c>
      <c r="M102" s="139"/>
      <c r="N102" s="139"/>
    </row>
    <row r="103" spans="1:14" ht="12.75" hidden="1">
      <c r="A103" s="280">
        <v>2423</v>
      </c>
      <c r="B103" s="273" t="s">
        <v>728</v>
      </c>
      <c r="C103" s="273" t="s">
        <v>675</v>
      </c>
      <c r="D103" s="273" t="s">
        <v>449</v>
      </c>
      <c r="E103" s="296" t="s">
        <v>736</v>
      </c>
      <c r="F103" s="139">
        <v>0</v>
      </c>
      <c r="G103" s="139"/>
      <c r="H103" s="139"/>
      <c r="I103" s="139">
        <v>0</v>
      </c>
      <c r="J103" s="139"/>
      <c r="K103" s="139"/>
      <c r="L103" s="139">
        <f t="shared" si="1"/>
        <v>0</v>
      </c>
      <c r="M103" s="139"/>
      <c r="N103" s="139"/>
    </row>
    <row r="104" spans="1:14" ht="0.75" customHeight="1" hidden="1">
      <c r="A104" s="280">
        <v>2424</v>
      </c>
      <c r="B104" s="273" t="s">
        <v>728</v>
      </c>
      <c r="C104" s="273" t="s">
        <v>675</v>
      </c>
      <c r="D104" s="273" t="s">
        <v>685</v>
      </c>
      <c r="E104" s="296" t="s">
        <v>737</v>
      </c>
      <c r="F104" s="139">
        <v>0</v>
      </c>
      <c r="G104" s="139"/>
      <c r="H104" s="139"/>
      <c r="I104" s="139">
        <v>0</v>
      </c>
      <c r="J104" s="139"/>
      <c r="K104" s="139"/>
      <c r="L104" s="139">
        <f t="shared" si="1"/>
        <v>0</v>
      </c>
      <c r="M104" s="139"/>
      <c r="N104" s="139"/>
    </row>
    <row r="105" spans="1:14" ht="12.75" hidden="1">
      <c r="A105" s="280">
        <v>2430</v>
      </c>
      <c r="B105" s="273" t="s">
        <v>728</v>
      </c>
      <c r="C105" s="273" t="s">
        <v>449</v>
      </c>
      <c r="D105" s="273" t="s">
        <v>670</v>
      </c>
      <c r="E105" s="297" t="s">
        <v>738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  <c r="L105" s="139">
        <f t="shared" si="1"/>
        <v>0</v>
      </c>
      <c r="M105" s="139">
        <f>SUM(M107:M112)</f>
        <v>0</v>
      </c>
      <c r="N105" s="139">
        <f>SUM(N107:N112)</f>
        <v>0</v>
      </c>
    </row>
    <row r="106" spans="1:14" ht="13.5" customHeight="1" hidden="1">
      <c r="A106" s="280"/>
      <c r="B106" s="273"/>
      <c r="C106" s="273"/>
      <c r="D106" s="273"/>
      <c r="E106" s="296" t="s">
        <v>519</v>
      </c>
      <c r="F106" s="139"/>
      <c r="G106" s="139"/>
      <c r="H106" s="139"/>
      <c r="I106" s="139"/>
      <c r="J106" s="139"/>
      <c r="K106" s="139"/>
      <c r="L106" s="139"/>
      <c r="M106" s="139"/>
      <c r="N106" s="139"/>
    </row>
    <row r="107" spans="1:14" ht="12.75" hidden="1">
      <c r="A107" s="280">
        <v>2431</v>
      </c>
      <c r="B107" s="273" t="s">
        <v>728</v>
      </c>
      <c r="C107" s="273" t="s">
        <v>449</v>
      </c>
      <c r="D107" s="273" t="s">
        <v>672</v>
      </c>
      <c r="E107" s="296" t="s">
        <v>739</v>
      </c>
      <c r="F107" s="139">
        <v>0</v>
      </c>
      <c r="G107" s="139"/>
      <c r="H107" s="139"/>
      <c r="I107" s="139">
        <v>0</v>
      </c>
      <c r="J107" s="139"/>
      <c r="K107" s="139"/>
      <c r="L107" s="139">
        <f t="shared" si="1"/>
        <v>0</v>
      </c>
      <c r="M107" s="139"/>
      <c r="N107" s="139"/>
    </row>
    <row r="108" spans="1:14" ht="12.75" hidden="1">
      <c r="A108" s="280">
        <v>2432</v>
      </c>
      <c r="B108" s="273" t="s">
        <v>728</v>
      </c>
      <c r="C108" s="273" t="s">
        <v>449</v>
      </c>
      <c r="D108" s="273" t="s">
        <v>675</v>
      </c>
      <c r="E108" s="296" t="s">
        <v>740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0</v>
      </c>
      <c r="L108" s="139">
        <f t="shared" si="1"/>
        <v>0</v>
      </c>
      <c r="M108" s="139">
        <f>'[1]arandzin gaz'!K36</f>
        <v>0</v>
      </c>
      <c r="N108" s="139">
        <f>'[1]arandzin gaz'!K138</f>
        <v>0</v>
      </c>
    </row>
    <row r="109" spans="1:14" ht="12.75" hidden="1">
      <c r="A109" s="280">
        <v>2433</v>
      </c>
      <c r="B109" s="273" t="s">
        <v>728</v>
      </c>
      <c r="C109" s="273" t="s">
        <v>449</v>
      </c>
      <c r="D109" s="273" t="s">
        <v>449</v>
      </c>
      <c r="E109" s="296" t="s">
        <v>741</v>
      </c>
      <c r="F109" s="139">
        <v>0</v>
      </c>
      <c r="G109" s="139"/>
      <c r="H109" s="139"/>
      <c r="I109" s="139">
        <v>0</v>
      </c>
      <c r="J109" s="139"/>
      <c r="K109" s="139"/>
      <c r="L109" s="139">
        <f t="shared" si="1"/>
        <v>0</v>
      </c>
      <c r="M109" s="139"/>
      <c r="N109" s="139"/>
    </row>
    <row r="110" spans="1:14" ht="12.75" hidden="1">
      <c r="A110" s="280">
        <v>2434</v>
      </c>
      <c r="B110" s="273" t="s">
        <v>728</v>
      </c>
      <c r="C110" s="273" t="s">
        <v>449</v>
      </c>
      <c r="D110" s="273" t="s">
        <v>685</v>
      </c>
      <c r="E110" s="296" t="s">
        <v>742</v>
      </c>
      <c r="F110" s="139">
        <v>0</v>
      </c>
      <c r="G110" s="139"/>
      <c r="H110" s="139"/>
      <c r="I110" s="139">
        <v>0</v>
      </c>
      <c r="J110" s="139"/>
      <c r="K110" s="139"/>
      <c r="L110" s="139">
        <f t="shared" si="1"/>
        <v>0</v>
      </c>
      <c r="M110" s="139"/>
      <c r="N110" s="139"/>
    </row>
    <row r="111" spans="1:14" ht="0.75" customHeight="1" hidden="1">
      <c r="A111" s="280">
        <v>2435</v>
      </c>
      <c r="B111" s="273" t="s">
        <v>728</v>
      </c>
      <c r="C111" s="273" t="s">
        <v>449</v>
      </c>
      <c r="D111" s="273" t="s">
        <v>688</v>
      </c>
      <c r="E111" s="296" t="s">
        <v>743</v>
      </c>
      <c r="F111" s="147">
        <v>0</v>
      </c>
      <c r="G111" s="147"/>
      <c r="H111" s="147"/>
      <c r="I111" s="147">
        <v>0</v>
      </c>
      <c r="J111" s="147"/>
      <c r="K111" s="147"/>
      <c r="L111" s="147">
        <f t="shared" si="1"/>
        <v>0</v>
      </c>
      <c r="M111" s="147"/>
      <c r="N111" s="147"/>
    </row>
    <row r="112" spans="1:14" ht="12.75" hidden="1">
      <c r="A112" s="280">
        <v>2436</v>
      </c>
      <c r="B112" s="273" t="s">
        <v>728</v>
      </c>
      <c r="C112" s="273" t="s">
        <v>449</v>
      </c>
      <c r="D112" s="273" t="s">
        <v>691</v>
      </c>
      <c r="E112" s="296" t="s">
        <v>744</v>
      </c>
      <c r="F112" s="147">
        <v>0</v>
      </c>
      <c r="G112" s="147"/>
      <c r="H112" s="147"/>
      <c r="I112" s="147">
        <v>0</v>
      </c>
      <c r="J112" s="147"/>
      <c r="K112" s="147"/>
      <c r="L112" s="147">
        <f t="shared" si="1"/>
        <v>0</v>
      </c>
      <c r="M112" s="147"/>
      <c r="N112" s="147"/>
    </row>
    <row r="113" spans="1:14" ht="25.5" hidden="1">
      <c r="A113" s="280">
        <v>2440</v>
      </c>
      <c r="B113" s="273" t="s">
        <v>728</v>
      </c>
      <c r="C113" s="273" t="s">
        <v>685</v>
      </c>
      <c r="D113" s="273" t="s">
        <v>670</v>
      </c>
      <c r="E113" s="297" t="s">
        <v>745</v>
      </c>
      <c r="F113" s="147">
        <v>0</v>
      </c>
      <c r="G113" s="139">
        <v>0</v>
      </c>
      <c r="H113" s="139">
        <v>0</v>
      </c>
      <c r="I113" s="147">
        <v>0</v>
      </c>
      <c r="J113" s="139">
        <v>0</v>
      </c>
      <c r="K113" s="139">
        <v>0</v>
      </c>
      <c r="L113" s="147">
        <f t="shared" si="1"/>
        <v>0</v>
      </c>
      <c r="M113" s="139">
        <f>SUM(M115:M117)</f>
        <v>0</v>
      </c>
      <c r="N113" s="139">
        <f>SUM(N115:N117)</f>
        <v>0</v>
      </c>
    </row>
    <row r="114" spans="1:14" ht="12.75" hidden="1">
      <c r="A114" s="280"/>
      <c r="B114" s="273"/>
      <c r="C114" s="273"/>
      <c r="D114" s="273"/>
      <c r="E114" s="296" t="s">
        <v>519</v>
      </c>
      <c r="F114" s="147"/>
      <c r="G114" s="139"/>
      <c r="H114" s="139"/>
      <c r="I114" s="147"/>
      <c r="J114" s="139"/>
      <c r="K114" s="139"/>
      <c r="L114" s="147"/>
      <c r="M114" s="139"/>
      <c r="N114" s="139"/>
    </row>
    <row r="115" spans="1:14" ht="25.5" hidden="1">
      <c r="A115" s="280">
        <v>2441</v>
      </c>
      <c r="B115" s="273" t="s">
        <v>728</v>
      </c>
      <c r="C115" s="273" t="s">
        <v>685</v>
      </c>
      <c r="D115" s="273" t="s">
        <v>672</v>
      </c>
      <c r="E115" s="296" t="s">
        <v>746</v>
      </c>
      <c r="F115" s="147">
        <v>0</v>
      </c>
      <c r="G115" s="139"/>
      <c r="H115" s="139"/>
      <c r="I115" s="147">
        <v>0</v>
      </c>
      <c r="J115" s="139"/>
      <c r="K115" s="139"/>
      <c r="L115" s="147">
        <f t="shared" si="1"/>
        <v>0</v>
      </c>
      <c r="M115" s="139"/>
      <c r="N115" s="139"/>
    </row>
    <row r="116" spans="1:14" ht="12" customHeight="1" hidden="1">
      <c r="A116" s="280">
        <v>2442</v>
      </c>
      <c r="B116" s="273" t="s">
        <v>728</v>
      </c>
      <c r="C116" s="273" t="s">
        <v>685</v>
      </c>
      <c r="D116" s="273" t="s">
        <v>675</v>
      </c>
      <c r="E116" s="296" t="s">
        <v>747</v>
      </c>
      <c r="F116" s="147">
        <v>0</v>
      </c>
      <c r="G116" s="147"/>
      <c r="H116" s="147"/>
      <c r="I116" s="147">
        <v>0</v>
      </c>
      <c r="J116" s="147"/>
      <c r="K116" s="147"/>
      <c r="L116" s="147">
        <f t="shared" si="1"/>
        <v>0</v>
      </c>
      <c r="M116" s="147"/>
      <c r="N116" s="147"/>
    </row>
    <row r="117" spans="1:14" ht="12.75" hidden="1">
      <c r="A117" s="280">
        <v>2443</v>
      </c>
      <c r="B117" s="273" t="s">
        <v>728</v>
      </c>
      <c r="C117" s="273" t="s">
        <v>685</v>
      </c>
      <c r="D117" s="273" t="s">
        <v>449</v>
      </c>
      <c r="E117" s="296" t="s">
        <v>748</v>
      </c>
      <c r="F117" s="147">
        <v>0</v>
      </c>
      <c r="G117" s="147"/>
      <c r="H117" s="147"/>
      <c r="I117" s="147">
        <v>0</v>
      </c>
      <c r="J117" s="147"/>
      <c r="K117" s="147"/>
      <c r="L117" s="147">
        <f t="shared" si="1"/>
        <v>0</v>
      </c>
      <c r="M117" s="147"/>
      <c r="N117" s="147"/>
    </row>
    <row r="118" spans="1:14" ht="12.75">
      <c r="A118" s="280">
        <v>2450</v>
      </c>
      <c r="B118" s="273" t="s">
        <v>728</v>
      </c>
      <c r="C118" s="273" t="s">
        <v>688</v>
      </c>
      <c r="D118" s="273" t="s">
        <v>670</v>
      </c>
      <c r="E118" s="297" t="s">
        <v>749</v>
      </c>
      <c r="F118" s="147">
        <v>100</v>
      </c>
      <c r="G118" s="139">
        <v>100</v>
      </c>
      <c r="H118" s="139">
        <v>0</v>
      </c>
      <c r="I118" s="147">
        <v>700</v>
      </c>
      <c r="J118" s="139">
        <v>200</v>
      </c>
      <c r="K118" s="139">
        <v>500</v>
      </c>
      <c r="L118" s="147">
        <f t="shared" si="1"/>
        <v>198</v>
      </c>
      <c r="M118" s="139">
        <f>SUM(M120:M124)</f>
        <v>198</v>
      </c>
      <c r="N118" s="139">
        <f>SUM(N120:N124)</f>
        <v>0</v>
      </c>
    </row>
    <row r="119" spans="1:14" ht="0" customHeight="1" hidden="1">
      <c r="A119" s="280"/>
      <c r="B119" s="273"/>
      <c r="C119" s="273"/>
      <c r="D119" s="273"/>
      <c r="E119" s="296" t="s">
        <v>519</v>
      </c>
      <c r="F119" s="147"/>
      <c r="G119" s="139"/>
      <c r="H119" s="139"/>
      <c r="I119" s="147"/>
      <c r="J119" s="139"/>
      <c r="K119" s="139"/>
      <c r="L119" s="147"/>
      <c r="M119" s="139"/>
      <c r="N119" s="139"/>
    </row>
    <row r="120" spans="1:14" ht="15" customHeight="1">
      <c r="A120" s="280">
        <v>2451</v>
      </c>
      <c r="B120" s="273" t="s">
        <v>728</v>
      </c>
      <c r="C120" s="273" t="s">
        <v>688</v>
      </c>
      <c r="D120" s="273" t="s">
        <v>672</v>
      </c>
      <c r="E120" s="296" t="s">
        <v>750</v>
      </c>
      <c r="F120" s="147">
        <v>100</v>
      </c>
      <c r="G120" s="139">
        <v>100</v>
      </c>
      <c r="H120" s="139">
        <v>0</v>
      </c>
      <c r="I120" s="147">
        <v>700</v>
      </c>
      <c r="J120" s="139">
        <v>200</v>
      </c>
      <c r="K120" s="139">
        <v>500</v>
      </c>
      <c r="L120" s="147">
        <f t="shared" si="1"/>
        <v>198</v>
      </c>
      <c r="M120" s="139">
        <v>198</v>
      </c>
      <c r="N120" s="139"/>
    </row>
    <row r="121" spans="1:14" ht="12.75" hidden="1">
      <c r="A121" s="280">
        <v>2452</v>
      </c>
      <c r="B121" s="273" t="s">
        <v>728</v>
      </c>
      <c r="C121" s="273" t="s">
        <v>688</v>
      </c>
      <c r="D121" s="273" t="s">
        <v>675</v>
      </c>
      <c r="E121" s="296" t="s">
        <v>751</v>
      </c>
      <c r="F121" s="147">
        <v>0</v>
      </c>
      <c r="G121" s="139"/>
      <c r="H121" s="139"/>
      <c r="I121" s="147">
        <v>0</v>
      </c>
      <c r="J121" s="139"/>
      <c r="K121" s="139"/>
      <c r="L121" s="147">
        <f t="shared" si="1"/>
        <v>0</v>
      </c>
      <c r="M121" s="139"/>
      <c r="N121" s="139"/>
    </row>
    <row r="122" spans="1:14" ht="12.75" hidden="1">
      <c r="A122" s="280">
        <v>2453</v>
      </c>
      <c r="B122" s="273" t="s">
        <v>728</v>
      </c>
      <c r="C122" s="273" t="s">
        <v>688</v>
      </c>
      <c r="D122" s="273" t="s">
        <v>449</v>
      </c>
      <c r="E122" s="296" t="s">
        <v>752</v>
      </c>
      <c r="F122" s="147">
        <v>0</v>
      </c>
      <c r="G122" s="139"/>
      <c r="H122" s="139"/>
      <c r="I122" s="147">
        <v>0</v>
      </c>
      <c r="J122" s="139"/>
      <c r="K122" s="139"/>
      <c r="L122" s="147">
        <f t="shared" si="1"/>
        <v>0</v>
      </c>
      <c r="M122" s="139"/>
      <c r="N122" s="139"/>
    </row>
    <row r="123" spans="1:14" ht="12.75" hidden="1">
      <c r="A123" s="280">
        <v>2454</v>
      </c>
      <c r="B123" s="273" t="s">
        <v>728</v>
      </c>
      <c r="C123" s="273" t="s">
        <v>688</v>
      </c>
      <c r="D123" s="273" t="s">
        <v>685</v>
      </c>
      <c r="E123" s="296" t="s">
        <v>753</v>
      </c>
      <c r="F123" s="147">
        <v>0</v>
      </c>
      <c r="G123" s="147"/>
      <c r="H123" s="147"/>
      <c r="I123" s="147">
        <v>0</v>
      </c>
      <c r="J123" s="147"/>
      <c r="K123" s="147"/>
      <c r="L123" s="147">
        <f t="shared" si="1"/>
        <v>0</v>
      </c>
      <c r="M123" s="147"/>
      <c r="N123" s="147"/>
    </row>
    <row r="124" spans="1:14" ht="12.75" hidden="1">
      <c r="A124" s="280">
        <v>2455</v>
      </c>
      <c r="B124" s="273" t="s">
        <v>728</v>
      </c>
      <c r="C124" s="273" t="s">
        <v>688</v>
      </c>
      <c r="D124" s="273" t="s">
        <v>688</v>
      </c>
      <c r="E124" s="296" t="s">
        <v>754</v>
      </c>
      <c r="F124" s="147">
        <v>0</v>
      </c>
      <c r="G124" s="147"/>
      <c r="H124" s="147"/>
      <c r="I124" s="147">
        <v>0</v>
      </c>
      <c r="J124" s="147"/>
      <c r="K124" s="147"/>
      <c r="L124" s="147">
        <f t="shared" si="1"/>
        <v>0</v>
      </c>
      <c r="M124" s="147"/>
      <c r="N124" s="147"/>
    </row>
    <row r="125" spans="1:14" ht="12.75" hidden="1">
      <c r="A125" s="280">
        <v>2460</v>
      </c>
      <c r="B125" s="273" t="s">
        <v>728</v>
      </c>
      <c r="C125" s="273" t="s">
        <v>691</v>
      </c>
      <c r="D125" s="273" t="s">
        <v>670</v>
      </c>
      <c r="E125" s="297" t="s">
        <v>755</v>
      </c>
      <c r="F125" s="147">
        <v>0</v>
      </c>
      <c r="G125" s="139">
        <v>0</v>
      </c>
      <c r="H125" s="139">
        <v>0</v>
      </c>
      <c r="I125" s="147">
        <v>0</v>
      </c>
      <c r="J125" s="139">
        <v>0</v>
      </c>
      <c r="K125" s="139">
        <v>0</v>
      </c>
      <c r="L125" s="147">
        <f t="shared" si="1"/>
        <v>0</v>
      </c>
      <c r="M125" s="139">
        <f>M127</f>
        <v>0</v>
      </c>
      <c r="N125" s="139">
        <f>N127</f>
        <v>0</v>
      </c>
    </row>
    <row r="126" spans="1:14" ht="12.75" hidden="1">
      <c r="A126" s="280"/>
      <c r="B126" s="273"/>
      <c r="C126" s="273"/>
      <c r="D126" s="273"/>
      <c r="E126" s="296" t="s">
        <v>519</v>
      </c>
      <c r="F126" s="147"/>
      <c r="G126" s="147"/>
      <c r="H126" s="147"/>
      <c r="I126" s="147"/>
      <c r="J126" s="147"/>
      <c r="K126" s="147"/>
      <c r="L126" s="147"/>
      <c r="M126" s="147"/>
      <c r="N126" s="147"/>
    </row>
    <row r="127" spans="1:14" ht="12.75" hidden="1">
      <c r="A127" s="280">
        <v>2461</v>
      </c>
      <c r="B127" s="273" t="s">
        <v>728</v>
      </c>
      <c r="C127" s="273" t="s">
        <v>691</v>
      </c>
      <c r="D127" s="273" t="s">
        <v>672</v>
      </c>
      <c r="E127" s="296" t="s">
        <v>756</v>
      </c>
      <c r="F127" s="147">
        <v>0</v>
      </c>
      <c r="G127" s="147"/>
      <c r="H127" s="147"/>
      <c r="I127" s="147">
        <v>0</v>
      </c>
      <c r="J127" s="147"/>
      <c r="K127" s="147"/>
      <c r="L127" s="147">
        <f t="shared" si="1"/>
        <v>0</v>
      </c>
      <c r="M127" s="147"/>
      <c r="N127" s="147"/>
    </row>
    <row r="128" spans="1:14" ht="12.75" hidden="1">
      <c r="A128" s="280">
        <v>2470</v>
      </c>
      <c r="B128" s="273" t="s">
        <v>728</v>
      </c>
      <c r="C128" s="273" t="s">
        <v>694</v>
      </c>
      <c r="D128" s="273" t="s">
        <v>670</v>
      </c>
      <c r="E128" s="297" t="s">
        <v>757</v>
      </c>
      <c r="F128" s="147">
        <v>0</v>
      </c>
      <c r="G128" s="139">
        <v>0</v>
      </c>
      <c r="H128" s="139">
        <v>0</v>
      </c>
      <c r="I128" s="147">
        <v>0</v>
      </c>
      <c r="J128" s="139">
        <v>0</v>
      </c>
      <c r="K128" s="139">
        <v>0</v>
      </c>
      <c r="L128" s="147">
        <f t="shared" si="1"/>
        <v>0</v>
      </c>
      <c r="M128" s="139">
        <f>SUM(M130:M133)</f>
        <v>0</v>
      </c>
      <c r="N128" s="139">
        <f>SUM(N130:N133)</f>
        <v>0</v>
      </c>
    </row>
    <row r="129" spans="1:14" ht="12.75" hidden="1">
      <c r="A129" s="280"/>
      <c r="B129" s="273"/>
      <c r="C129" s="273"/>
      <c r="D129" s="273"/>
      <c r="E129" s="296" t="s">
        <v>519</v>
      </c>
      <c r="F129" s="147"/>
      <c r="G129" s="139"/>
      <c r="H129" s="139"/>
      <c r="I129" s="147"/>
      <c r="J129" s="139"/>
      <c r="K129" s="139"/>
      <c r="L129" s="147"/>
      <c r="M129" s="139"/>
      <c r="N129" s="139"/>
    </row>
    <row r="130" spans="1:14" ht="25.5" hidden="1">
      <c r="A130" s="280">
        <v>2471</v>
      </c>
      <c r="B130" s="273" t="s">
        <v>728</v>
      </c>
      <c r="C130" s="273" t="s">
        <v>694</v>
      </c>
      <c r="D130" s="273" t="s">
        <v>672</v>
      </c>
      <c r="E130" s="296" t="s">
        <v>758</v>
      </c>
      <c r="F130" s="147">
        <v>0</v>
      </c>
      <c r="G130" s="139"/>
      <c r="H130" s="139"/>
      <c r="I130" s="147">
        <v>0</v>
      </c>
      <c r="J130" s="139"/>
      <c r="K130" s="139"/>
      <c r="L130" s="147">
        <f t="shared" si="1"/>
        <v>0</v>
      </c>
      <c r="M130" s="139"/>
      <c r="N130" s="139"/>
    </row>
    <row r="131" spans="1:14" ht="12.75" hidden="1">
      <c r="A131" s="280">
        <v>2472</v>
      </c>
      <c r="B131" s="273" t="s">
        <v>728</v>
      </c>
      <c r="C131" s="273" t="s">
        <v>694</v>
      </c>
      <c r="D131" s="273" t="s">
        <v>675</v>
      </c>
      <c r="E131" s="296" t="s">
        <v>759</v>
      </c>
      <c r="F131" s="147">
        <v>0</v>
      </c>
      <c r="G131" s="139"/>
      <c r="H131" s="139"/>
      <c r="I131" s="147">
        <v>0</v>
      </c>
      <c r="J131" s="139"/>
      <c r="K131" s="139"/>
      <c r="L131" s="147">
        <f t="shared" si="1"/>
        <v>0</v>
      </c>
      <c r="M131" s="139"/>
      <c r="N131" s="139"/>
    </row>
    <row r="132" spans="1:14" ht="12.75" hidden="1">
      <c r="A132" s="280">
        <v>2473</v>
      </c>
      <c r="B132" s="273" t="s">
        <v>728</v>
      </c>
      <c r="C132" s="273" t="s">
        <v>694</v>
      </c>
      <c r="D132" s="273" t="s">
        <v>449</v>
      </c>
      <c r="E132" s="296" t="s">
        <v>760</v>
      </c>
      <c r="F132" s="147">
        <v>0</v>
      </c>
      <c r="G132" s="147"/>
      <c r="H132" s="147"/>
      <c r="I132" s="147">
        <v>0</v>
      </c>
      <c r="J132" s="147"/>
      <c r="K132" s="147"/>
      <c r="L132" s="147">
        <f t="shared" si="1"/>
        <v>0</v>
      </c>
      <c r="M132" s="147"/>
      <c r="N132" s="147"/>
    </row>
    <row r="133" spans="1:14" ht="12.75" hidden="1">
      <c r="A133" s="280">
        <v>2474</v>
      </c>
      <c r="B133" s="273" t="s">
        <v>728</v>
      </c>
      <c r="C133" s="273" t="s">
        <v>694</v>
      </c>
      <c r="D133" s="273" t="s">
        <v>685</v>
      </c>
      <c r="E133" s="296" t="s">
        <v>761</v>
      </c>
      <c r="F133" s="147">
        <v>0</v>
      </c>
      <c r="G133" s="147"/>
      <c r="H133" s="147"/>
      <c r="I133" s="147">
        <v>0</v>
      </c>
      <c r="J133" s="147"/>
      <c r="K133" s="147"/>
      <c r="L133" s="147">
        <f t="shared" si="1"/>
        <v>0</v>
      </c>
      <c r="M133" s="147"/>
      <c r="N133" s="147"/>
    </row>
    <row r="134" spans="1:14" ht="25.5" hidden="1">
      <c r="A134" s="280">
        <v>2480</v>
      </c>
      <c r="B134" s="273" t="s">
        <v>728</v>
      </c>
      <c r="C134" s="273" t="s">
        <v>696</v>
      </c>
      <c r="D134" s="273" t="s">
        <v>670</v>
      </c>
      <c r="E134" s="297" t="s">
        <v>762</v>
      </c>
      <c r="F134" s="147">
        <v>0</v>
      </c>
      <c r="G134" s="139">
        <v>0</v>
      </c>
      <c r="H134" s="139">
        <v>0</v>
      </c>
      <c r="I134" s="147">
        <v>0</v>
      </c>
      <c r="J134" s="139">
        <v>0</v>
      </c>
      <c r="K134" s="139">
        <v>0</v>
      </c>
      <c r="L134" s="147">
        <f t="shared" si="1"/>
        <v>0</v>
      </c>
      <c r="M134" s="139">
        <f>SUM(M136:M142)</f>
        <v>0</v>
      </c>
      <c r="N134" s="139">
        <f>SUM(N136:N142)</f>
        <v>0</v>
      </c>
    </row>
    <row r="135" spans="1:14" ht="12.75" hidden="1">
      <c r="A135" s="280"/>
      <c r="B135" s="273"/>
      <c r="C135" s="273"/>
      <c r="D135" s="273"/>
      <c r="E135" s="296" t="s">
        <v>519</v>
      </c>
      <c r="F135" s="147"/>
      <c r="G135" s="139"/>
      <c r="H135" s="139"/>
      <c r="I135" s="147"/>
      <c r="J135" s="139"/>
      <c r="K135" s="139"/>
      <c r="L135" s="147"/>
      <c r="M135" s="139"/>
      <c r="N135" s="139"/>
    </row>
    <row r="136" spans="1:14" ht="38.25" hidden="1">
      <c r="A136" s="280">
        <v>2481</v>
      </c>
      <c r="B136" s="273" t="s">
        <v>728</v>
      </c>
      <c r="C136" s="273" t="s">
        <v>696</v>
      </c>
      <c r="D136" s="273" t="s">
        <v>672</v>
      </c>
      <c r="E136" s="296" t="s">
        <v>763</v>
      </c>
      <c r="F136" s="147">
        <v>0</v>
      </c>
      <c r="G136" s="139"/>
      <c r="H136" s="139"/>
      <c r="I136" s="147">
        <v>0</v>
      </c>
      <c r="J136" s="139"/>
      <c r="K136" s="139"/>
      <c r="L136" s="147">
        <f t="shared" si="1"/>
        <v>0</v>
      </c>
      <c r="M136" s="139"/>
      <c r="N136" s="139"/>
    </row>
    <row r="137" spans="1:14" ht="51" hidden="1">
      <c r="A137" s="280">
        <v>2482</v>
      </c>
      <c r="B137" s="273" t="s">
        <v>728</v>
      </c>
      <c r="C137" s="273" t="s">
        <v>696</v>
      </c>
      <c r="D137" s="273" t="s">
        <v>675</v>
      </c>
      <c r="E137" s="296" t="s">
        <v>764</v>
      </c>
      <c r="F137" s="147">
        <v>0</v>
      </c>
      <c r="G137" s="139"/>
      <c r="H137" s="139"/>
      <c r="I137" s="147">
        <v>0</v>
      </c>
      <c r="J137" s="139"/>
      <c r="K137" s="139"/>
      <c r="L137" s="147">
        <f t="shared" si="1"/>
        <v>0</v>
      </c>
      <c r="M137" s="139"/>
      <c r="N137" s="139"/>
    </row>
    <row r="138" spans="1:14" ht="25.5" hidden="1">
      <c r="A138" s="280">
        <v>2483</v>
      </c>
      <c r="B138" s="273" t="s">
        <v>728</v>
      </c>
      <c r="C138" s="273" t="s">
        <v>696</v>
      </c>
      <c r="D138" s="273" t="s">
        <v>449</v>
      </c>
      <c r="E138" s="296" t="s">
        <v>765</v>
      </c>
      <c r="F138" s="147">
        <v>0</v>
      </c>
      <c r="G138" s="139"/>
      <c r="H138" s="139"/>
      <c r="I138" s="147">
        <v>0</v>
      </c>
      <c r="J138" s="139"/>
      <c r="K138" s="139"/>
      <c r="L138" s="147">
        <f t="shared" si="1"/>
        <v>0</v>
      </c>
      <c r="M138" s="139"/>
      <c r="N138" s="139"/>
    </row>
    <row r="139" spans="1:14" ht="38.25" hidden="1">
      <c r="A139" s="280">
        <v>2484</v>
      </c>
      <c r="B139" s="273" t="s">
        <v>728</v>
      </c>
      <c r="C139" s="273" t="s">
        <v>696</v>
      </c>
      <c r="D139" s="273" t="s">
        <v>685</v>
      </c>
      <c r="E139" s="296" t="s">
        <v>766</v>
      </c>
      <c r="F139" s="147">
        <v>0</v>
      </c>
      <c r="G139" s="139"/>
      <c r="H139" s="139"/>
      <c r="I139" s="147">
        <v>0</v>
      </c>
      <c r="J139" s="139"/>
      <c r="K139" s="139"/>
      <c r="L139" s="147">
        <f t="shared" si="1"/>
        <v>0</v>
      </c>
      <c r="M139" s="139"/>
      <c r="N139" s="139"/>
    </row>
    <row r="140" spans="1:14" ht="25.5" hidden="1">
      <c r="A140" s="280">
        <v>2485</v>
      </c>
      <c r="B140" s="273" t="s">
        <v>728</v>
      </c>
      <c r="C140" s="273" t="s">
        <v>696</v>
      </c>
      <c r="D140" s="273" t="s">
        <v>688</v>
      </c>
      <c r="E140" s="296" t="s">
        <v>767</v>
      </c>
      <c r="F140" s="147">
        <v>0</v>
      </c>
      <c r="G140" s="139"/>
      <c r="H140" s="139"/>
      <c r="I140" s="147">
        <v>0</v>
      </c>
      <c r="J140" s="139"/>
      <c r="K140" s="139"/>
      <c r="L140" s="147">
        <f t="shared" si="1"/>
        <v>0</v>
      </c>
      <c r="M140" s="139"/>
      <c r="N140" s="139"/>
    </row>
    <row r="141" spans="1:14" ht="25.5" hidden="1">
      <c r="A141" s="280">
        <v>2486</v>
      </c>
      <c r="B141" s="273" t="s">
        <v>728</v>
      </c>
      <c r="C141" s="273" t="s">
        <v>696</v>
      </c>
      <c r="D141" s="273" t="s">
        <v>691</v>
      </c>
      <c r="E141" s="296" t="s">
        <v>768</v>
      </c>
      <c r="F141" s="147">
        <v>0</v>
      </c>
      <c r="G141" s="147"/>
      <c r="H141" s="147"/>
      <c r="I141" s="147">
        <v>0</v>
      </c>
      <c r="J141" s="147"/>
      <c r="K141" s="147"/>
      <c r="L141" s="147">
        <f t="shared" si="1"/>
        <v>0</v>
      </c>
      <c r="M141" s="147"/>
      <c r="N141" s="147"/>
    </row>
    <row r="142" spans="1:14" ht="6.75" customHeight="1">
      <c r="A142" s="280">
        <v>2487</v>
      </c>
      <c r="B142" s="273" t="s">
        <v>728</v>
      </c>
      <c r="C142" s="273" t="s">
        <v>696</v>
      </c>
      <c r="D142" s="273" t="s">
        <v>694</v>
      </c>
      <c r="E142" s="296" t="s">
        <v>769</v>
      </c>
      <c r="F142" s="147">
        <v>0</v>
      </c>
      <c r="G142" s="147"/>
      <c r="H142" s="147"/>
      <c r="I142" s="147">
        <v>0</v>
      </c>
      <c r="J142" s="147"/>
      <c r="K142" s="147"/>
      <c r="L142" s="147">
        <f t="shared" si="1"/>
        <v>0</v>
      </c>
      <c r="M142" s="147"/>
      <c r="N142" s="147"/>
    </row>
    <row r="143" spans="1:14" ht="25.5">
      <c r="A143" s="280">
        <v>2490</v>
      </c>
      <c r="B143" s="273" t="s">
        <v>728</v>
      </c>
      <c r="C143" s="273" t="s">
        <v>770</v>
      </c>
      <c r="D143" s="273" t="s">
        <v>670</v>
      </c>
      <c r="E143" s="297" t="s">
        <v>771</v>
      </c>
      <c r="F143" s="147">
        <v>0</v>
      </c>
      <c r="G143" s="139">
        <v>0</v>
      </c>
      <c r="H143" s="139">
        <v>0</v>
      </c>
      <c r="I143" s="147">
        <v>0</v>
      </c>
      <c r="J143" s="139">
        <v>0</v>
      </c>
      <c r="K143" s="139">
        <v>0</v>
      </c>
      <c r="L143" s="147">
        <f t="shared" si="1"/>
        <v>-456.6</v>
      </c>
      <c r="M143" s="139">
        <f>M145</f>
        <v>0</v>
      </c>
      <c r="N143" s="139">
        <f>N145</f>
        <v>-456.6</v>
      </c>
    </row>
    <row r="144" spans="1:14" ht="12.75">
      <c r="A144" s="280"/>
      <c r="B144" s="273"/>
      <c r="C144" s="273"/>
      <c r="D144" s="273"/>
      <c r="E144" s="296" t="s">
        <v>519</v>
      </c>
      <c r="F144" s="147"/>
      <c r="G144" s="147"/>
      <c r="H144" s="147"/>
      <c r="I144" s="147"/>
      <c r="J144" s="147"/>
      <c r="K144" s="147"/>
      <c r="L144" s="147"/>
      <c r="M144" s="147"/>
      <c r="N144" s="147"/>
    </row>
    <row r="145" spans="1:14" ht="24.75" customHeight="1">
      <c r="A145" s="280">
        <v>2491</v>
      </c>
      <c r="B145" s="273" t="s">
        <v>728</v>
      </c>
      <c r="C145" s="273" t="s">
        <v>770</v>
      </c>
      <c r="D145" s="273" t="s">
        <v>672</v>
      </c>
      <c r="E145" s="296" t="s">
        <v>771</v>
      </c>
      <c r="F145" s="147">
        <v>0</v>
      </c>
      <c r="G145" s="147"/>
      <c r="H145" s="147">
        <v>0</v>
      </c>
      <c r="I145" s="147">
        <v>0</v>
      </c>
      <c r="J145" s="147"/>
      <c r="K145" s="147">
        <v>0</v>
      </c>
      <c r="L145" s="147">
        <f t="shared" si="1"/>
        <v>-456.6</v>
      </c>
      <c r="M145" s="147"/>
      <c r="N145" s="147">
        <v>-456.6</v>
      </c>
    </row>
    <row r="146" spans="1:14" ht="28.5" customHeight="1">
      <c r="A146" s="294">
        <v>2500</v>
      </c>
      <c r="B146" s="273" t="s">
        <v>772</v>
      </c>
      <c r="C146" s="273" t="s">
        <v>670</v>
      </c>
      <c r="D146" s="273" t="s">
        <v>670</v>
      </c>
      <c r="E146" s="295" t="s">
        <v>773</v>
      </c>
      <c r="F146" s="147">
        <v>0</v>
      </c>
      <c r="G146" s="147">
        <v>0</v>
      </c>
      <c r="H146" s="147">
        <v>0</v>
      </c>
      <c r="I146" s="147">
        <v>490</v>
      </c>
      <c r="J146" s="147">
        <v>490</v>
      </c>
      <c r="K146" s="147">
        <v>0</v>
      </c>
      <c r="L146" s="147">
        <f t="shared" si="1"/>
        <v>480</v>
      </c>
      <c r="M146" s="147">
        <f>M148+M151+M154+M157+M160+M163</f>
        <v>480</v>
      </c>
      <c r="N146" s="147">
        <f>N148+N151+N154+N157+N160+N163</f>
        <v>0</v>
      </c>
    </row>
    <row r="147" spans="1:14" ht="5.25" customHeight="1">
      <c r="A147" s="280"/>
      <c r="B147" s="273"/>
      <c r="C147" s="273"/>
      <c r="D147" s="273"/>
      <c r="E147" s="296" t="s">
        <v>213</v>
      </c>
      <c r="F147" s="147"/>
      <c r="G147" s="147"/>
      <c r="H147" s="147"/>
      <c r="I147" s="147"/>
      <c r="J147" s="147"/>
      <c r="K147" s="147"/>
      <c r="L147" s="147"/>
      <c r="M147" s="147"/>
      <c r="N147" s="147"/>
    </row>
    <row r="148" spans="1:14" ht="12.75">
      <c r="A148" s="280">
        <v>2510</v>
      </c>
      <c r="B148" s="273" t="s">
        <v>772</v>
      </c>
      <c r="C148" s="273" t="s">
        <v>672</v>
      </c>
      <c r="D148" s="273" t="s">
        <v>670</v>
      </c>
      <c r="E148" s="297" t="s">
        <v>774</v>
      </c>
      <c r="F148" s="147">
        <v>0</v>
      </c>
      <c r="G148" s="139">
        <v>0</v>
      </c>
      <c r="H148" s="139">
        <v>0</v>
      </c>
      <c r="I148" s="147">
        <v>490</v>
      </c>
      <c r="J148" s="139">
        <v>490</v>
      </c>
      <c r="K148" s="139">
        <v>0</v>
      </c>
      <c r="L148" s="147">
        <f aca="true" t="shared" si="2" ref="L148:L208">M148+N148</f>
        <v>480</v>
      </c>
      <c r="M148" s="139">
        <f>M150</f>
        <v>480</v>
      </c>
      <c r="N148" s="139">
        <f>N150</f>
        <v>0</v>
      </c>
    </row>
    <row r="149" spans="1:14" ht="12.75">
      <c r="A149" s="280"/>
      <c r="B149" s="273"/>
      <c r="C149" s="273"/>
      <c r="D149" s="273"/>
      <c r="E149" s="296" t="s">
        <v>519</v>
      </c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14" ht="15" customHeight="1">
      <c r="A150" s="280">
        <v>2511</v>
      </c>
      <c r="B150" s="273" t="s">
        <v>772</v>
      </c>
      <c r="C150" s="273" t="s">
        <v>672</v>
      </c>
      <c r="D150" s="273" t="s">
        <v>672</v>
      </c>
      <c r="E150" s="296" t="s">
        <v>774</v>
      </c>
      <c r="F150" s="147">
        <v>0</v>
      </c>
      <c r="G150" s="147">
        <v>0</v>
      </c>
      <c r="H150" s="147">
        <v>0</v>
      </c>
      <c r="I150" s="147">
        <v>490</v>
      </c>
      <c r="J150" s="147">
        <v>490</v>
      </c>
      <c r="K150" s="147">
        <v>0</v>
      </c>
      <c r="L150" s="147">
        <f t="shared" si="2"/>
        <v>480</v>
      </c>
      <c r="M150" s="147">
        <v>480</v>
      </c>
      <c r="N150" s="147"/>
    </row>
    <row r="151" spans="1:14" ht="12.75">
      <c r="A151" s="280">
        <v>2520</v>
      </c>
      <c r="B151" s="273" t="s">
        <v>772</v>
      </c>
      <c r="C151" s="273" t="s">
        <v>675</v>
      </c>
      <c r="D151" s="273" t="s">
        <v>670</v>
      </c>
      <c r="E151" s="297" t="s">
        <v>775</v>
      </c>
      <c r="F151" s="147">
        <v>0</v>
      </c>
      <c r="G151" s="139">
        <v>0</v>
      </c>
      <c r="H151" s="139">
        <v>0</v>
      </c>
      <c r="I151" s="147">
        <v>0</v>
      </c>
      <c r="J151" s="139">
        <v>0</v>
      </c>
      <c r="K151" s="139">
        <v>0</v>
      </c>
      <c r="L151" s="147">
        <f t="shared" si="2"/>
        <v>0</v>
      </c>
      <c r="M151" s="139">
        <f>M153</f>
        <v>0</v>
      </c>
      <c r="N151" s="139">
        <f>N153</f>
        <v>0</v>
      </c>
    </row>
    <row r="152" spans="1:14" ht="12.75">
      <c r="A152" s="280"/>
      <c r="B152" s="273"/>
      <c r="C152" s="273"/>
      <c r="D152" s="273"/>
      <c r="E152" s="296" t="s">
        <v>519</v>
      </c>
      <c r="F152" s="147"/>
      <c r="G152" s="147"/>
      <c r="H152" s="147"/>
      <c r="I152" s="147"/>
      <c r="J152" s="147"/>
      <c r="K152" s="147"/>
      <c r="L152" s="147"/>
      <c r="M152" s="147"/>
      <c r="N152" s="147"/>
    </row>
    <row r="153" spans="1:14" ht="12.75">
      <c r="A153" s="280">
        <v>2521</v>
      </c>
      <c r="B153" s="273" t="s">
        <v>772</v>
      </c>
      <c r="C153" s="273" t="s">
        <v>675</v>
      </c>
      <c r="D153" s="273" t="s">
        <v>672</v>
      </c>
      <c r="E153" s="296" t="s">
        <v>776</v>
      </c>
      <c r="F153" s="147">
        <v>0</v>
      </c>
      <c r="G153" s="147"/>
      <c r="H153" s="147">
        <v>0</v>
      </c>
      <c r="I153" s="147">
        <v>0</v>
      </c>
      <c r="J153" s="147"/>
      <c r="K153" s="147">
        <v>0</v>
      </c>
      <c r="L153" s="147">
        <f t="shared" si="2"/>
        <v>0</v>
      </c>
      <c r="M153" s="147"/>
      <c r="N153" s="147"/>
    </row>
    <row r="154" spans="1:14" ht="11.25" customHeight="1">
      <c r="A154" s="280">
        <v>2530</v>
      </c>
      <c r="B154" s="273" t="s">
        <v>772</v>
      </c>
      <c r="C154" s="273" t="s">
        <v>449</v>
      </c>
      <c r="D154" s="273" t="s">
        <v>670</v>
      </c>
      <c r="E154" s="297" t="s">
        <v>777</v>
      </c>
      <c r="F154" s="147">
        <v>0</v>
      </c>
      <c r="G154" s="139">
        <v>0</v>
      </c>
      <c r="H154" s="139">
        <v>0</v>
      </c>
      <c r="I154" s="147">
        <v>0</v>
      </c>
      <c r="J154" s="139">
        <v>0</v>
      </c>
      <c r="K154" s="139">
        <v>0</v>
      </c>
      <c r="L154" s="147">
        <f t="shared" si="2"/>
        <v>0</v>
      </c>
      <c r="M154" s="139">
        <f>M156</f>
        <v>0</v>
      </c>
      <c r="N154" s="139">
        <f>N156</f>
        <v>0</v>
      </c>
    </row>
    <row r="155" spans="1:14" ht="12.75" hidden="1">
      <c r="A155" s="280"/>
      <c r="B155" s="273"/>
      <c r="C155" s="273"/>
      <c r="D155" s="273"/>
      <c r="E155" s="296" t="s">
        <v>519</v>
      </c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2.75" hidden="1">
      <c r="A156" s="280">
        <v>2531</v>
      </c>
      <c r="B156" s="273" t="s">
        <v>772</v>
      </c>
      <c r="C156" s="273" t="s">
        <v>449</v>
      </c>
      <c r="D156" s="273" t="s">
        <v>672</v>
      </c>
      <c r="E156" s="296" t="s">
        <v>777</v>
      </c>
      <c r="F156" s="147">
        <v>0</v>
      </c>
      <c r="G156" s="147"/>
      <c r="H156" s="147"/>
      <c r="I156" s="147">
        <v>0</v>
      </c>
      <c r="J156" s="147"/>
      <c r="K156" s="147"/>
      <c r="L156" s="147">
        <f t="shared" si="2"/>
        <v>0</v>
      </c>
      <c r="M156" s="147"/>
      <c r="N156" s="147"/>
    </row>
    <row r="157" spans="1:14" ht="25.5" hidden="1">
      <c r="A157" s="280">
        <v>2540</v>
      </c>
      <c r="B157" s="273" t="s">
        <v>772</v>
      </c>
      <c r="C157" s="273" t="s">
        <v>685</v>
      </c>
      <c r="D157" s="273" t="s">
        <v>670</v>
      </c>
      <c r="E157" s="297" t="s">
        <v>778</v>
      </c>
      <c r="F157" s="147">
        <v>0</v>
      </c>
      <c r="G157" s="139">
        <v>0</v>
      </c>
      <c r="H157" s="139">
        <v>0</v>
      </c>
      <c r="I157" s="147">
        <v>0</v>
      </c>
      <c r="J157" s="139">
        <v>0</v>
      </c>
      <c r="K157" s="139">
        <v>0</v>
      </c>
      <c r="L157" s="147">
        <f t="shared" si="2"/>
        <v>0</v>
      </c>
      <c r="M157" s="139">
        <f>M159</f>
        <v>0</v>
      </c>
      <c r="N157" s="139">
        <f>N159</f>
        <v>0</v>
      </c>
    </row>
    <row r="158" spans="1:14" ht="12.75" hidden="1">
      <c r="A158" s="280"/>
      <c r="B158" s="273"/>
      <c r="C158" s="273"/>
      <c r="D158" s="273"/>
      <c r="E158" s="296" t="s">
        <v>519</v>
      </c>
      <c r="F158" s="147"/>
      <c r="G158" s="147"/>
      <c r="H158" s="147"/>
      <c r="I158" s="147"/>
      <c r="J158" s="147"/>
      <c r="K158" s="147"/>
      <c r="L158" s="147"/>
      <c r="M158" s="147"/>
      <c r="N158" s="147"/>
    </row>
    <row r="159" spans="1:14" ht="25.5" hidden="1">
      <c r="A159" s="280">
        <v>2541</v>
      </c>
      <c r="B159" s="273" t="s">
        <v>772</v>
      </c>
      <c r="C159" s="273" t="s">
        <v>685</v>
      </c>
      <c r="D159" s="273" t="s">
        <v>672</v>
      </c>
      <c r="E159" s="296" t="s">
        <v>778</v>
      </c>
      <c r="F159" s="147">
        <v>0</v>
      </c>
      <c r="G159" s="147"/>
      <c r="H159" s="147"/>
      <c r="I159" s="147">
        <v>0</v>
      </c>
      <c r="J159" s="147"/>
      <c r="K159" s="147"/>
      <c r="L159" s="147">
        <f t="shared" si="2"/>
        <v>0</v>
      </c>
      <c r="M159" s="147"/>
      <c r="N159" s="147"/>
    </row>
    <row r="160" spans="1:14" ht="25.5" hidden="1">
      <c r="A160" s="280">
        <v>2550</v>
      </c>
      <c r="B160" s="273" t="s">
        <v>772</v>
      </c>
      <c r="C160" s="273" t="s">
        <v>688</v>
      </c>
      <c r="D160" s="273" t="s">
        <v>670</v>
      </c>
      <c r="E160" s="297" t="s">
        <v>779</v>
      </c>
      <c r="F160" s="147">
        <v>0</v>
      </c>
      <c r="G160" s="139">
        <v>0</v>
      </c>
      <c r="H160" s="139">
        <v>0</v>
      </c>
      <c r="I160" s="147">
        <v>0</v>
      </c>
      <c r="J160" s="139">
        <v>0</v>
      </c>
      <c r="K160" s="139">
        <v>0</v>
      </c>
      <c r="L160" s="147">
        <f t="shared" si="2"/>
        <v>0</v>
      </c>
      <c r="M160" s="139">
        <f>M162</f>
        <v>0</v>
      </c>
      <c r="N160" s="139">
        <f>N162</f>
        <v>0</v>
      </c>
    </row>
    <row r="161" spans="1:14" ht="12.75" hidden="1">
      <c r="A161" s="280"/>
      <c r="B161" s="273"/>
      <c r="C161" s="273"/>
      <c r="D161" s="273"/>
      <c r="E161" s="296" t="s">
        <v>519</v>
      </c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25.5" hidden="1">
      <c r="A162" s="280">
        <v>2551</v>
      </c>
      <c r="B162" s="273" t="s">
        <v>772</v>
      </c>
      <c r="C162" s="273" t="s">
        <v>688</v>
      </c>
      <c r="D162" s="273" t="s">
        <v>672</v>
      </c>
      <c r="E162" s="296" t="s">
        <v>779</v>
      </c>
      <c r="F162" s="147">
        <v>0</v>
      </c>
      <c r="G162" s="147"/>
      <c r="H162" s="147"/>
      <c r="I162" s="147">
        <v>0</v>
      </c>
      <c r="J162" s="147"/>
      <c r="K162" s="147"/>
      <c r="L162" s="147">
        <f t="shared" si="2"/>
        <v>0</v>
      </c>
      <c r="M162" s="147"/>
      <c r="N162" s="147"/>
    </row>
    <row r="163" spans="1:14" ht="25.5" hidden="1">
      <c r="A163" s="280">
        <v>2560</v>
      </c>
      <c r="B163" s="273" t="s">
        <v>772</v>
      </c>
      <c r="C163" s="273" t="s">
        <v>691</v>
      </c>
      <c r="D163" s="273" t="s">
        <v>670</v>
      </c>
      <c r="E163" s="297" t="s">
        <v>780</v>
      </c>
      <c r="F163" s="147">
        <v>0</v>
      </c>
      <c r="G163" s="139">
        <v>0</v>
      </c>
      <c r="H163" s="139">
        <v>0</v>
      </c>
      <c r="I163" s="147">
        <v>0</v>
      </c>
      <c r="J163" s="139">
        <v>0</v>
      </c>
      <c r="K163" s="139">
        <v>0</v>
      </c>
      <c r="L163" s="147">
        <f t="shared" si="2"/>
        <v>0</v>
      </c>
      <c r="M163" s="139">
        <f>M165</f>
        <v>0</v>
      </c>
      <c r="N163" s="139">
        <f>N165</f>
        <v>0</v>
      </c>
    </row>
    <row r="164" spans="1:14" ht="12.75">
      <c r="A164" s="280"/>
      <c r="B164" s="273"/>
      <c r="C164" s="273"/>
      <c r="D164" s="273"/>
      <c r="E164" s="296" t="s">
        <v>519</v>
      </c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6" customHeight="1">
      <c r="A165" s="280">
        <v>2561</v>
      </c>
      <c r="B165" s="273" t="s">
        <v>772</v>
      </c>
      <c r="C165" s="273" t="s">
        <v>691</v>
      </c>
      <c r="D165" s="273" t="s">
        <v>672</v>
      </c>
      <c r="E165" s="296" t="s">
        <v>780</v>
      </c>
      <c r="F165" s="147">
        <v>0</v>
      </c>
      <c r="G165" s="147"/>
      <c r="H165" s="147"/>
      <c r="I165" s="147">
        <v>0</v>
      </c>
      <c r="J165" s="147"/>
      <c r="K165" s="147"/>
      <c r="L165" s="147">
        <f t="shared" si="2"/>
        <v>0</v>
      </c>
      <c r="M165" s="147"/>
      <c r="N165" s="147"/>
    </row>
    <row r="166" spans="1:14" ht="27.75" customHeight="1">
      <c r="A166" s="294">
        <v>2600</v>
      </c>
      <c r="B166" s="273" t="s">
        <v>781</v>
      </c>
      <c r="C166" s="273" t="s">
        <v>670</v>
      </c>
      <c r="D166" s="273" t="s">
        <v>670</v>
      </c>
      <c r="E166" s="299" t="s">
        <v>1156</v>
      </c>
      <c r="F166" s="147">
        <v>26.4</v>
      </c>
      <c r="G166" s="147">
        <v>26.4</v>
      </c>
      <c r="H166" s="147">
        <v>0</v>
      </c>
      <c r="I166" s="147">
        <v>21478.921</v>
      </c>
      <c r="J166" s="147">
        <v>28.8</v>
      </c>
      <c r="K166" s="147">
        <v>21450.121</v>
      </c>
      <c r="L166" s="147">
        <f t="shared" si="2"/>
        <v>14287.099999999999</v>
      </c>
      <c r="M166" s="147">
        <f>M168+M171+M174+M177+M180+M183</f>
        <v>22.8</v>
      </c>
      <c r="N166" s="147">
        <f>N168+N171+N174+N177+N180+N183</f>
        <v>14264.3</v>
      </c>
    </row>
    <row r="167" spans="1:14" ht="6.75" customHeight="1">
      <c r="A167" s="280"/>
      <c r="B167" s="273"/>
      <c r="C167" s="273"/>
      <c r="D167" s="273"/>
      <c r="E167" s="296" t="s">
        <v>213</v>
      </c>
      <c r="F167" s="147"/>
      <c r="G167" s="147"/>
      <c r="H167" s="147"/>
      <c r="I167" s="147"/>
      <c r="J167" s="147"/>
      <c r="K167" s="147"/>
      <c r="L167" s="147"/>
      <c r="M167" s="147"/>
      <c r="N167" s="147"/>
    </row>
    <row r="168" spans="1:14" ht="12.75">
      <c r="A168" s="280">
        <v>2610</v>
      </c>
      <c r="B168" s="273" t="s">
        <v>781</v>
      </c>
      <c r="C168" s="273" t="s">
        <v>672</v>
      </c>
      <c r="D168" s="273" t="s">
        <v>670</v>
      </c>
      <c r="E168" s="297" t="s">
        <v>782</v>
      </c>
      <c r="F168" s="147">
        <v>0</v>
      </c>
      <c r="G168" s="139">
        <v>0</v>
      </c>
      <c r="H168" s="139">
        <v>0</v>
      </c>
      <c r="I168" s="147">
        <v>0</v>
      </c>
      <c r="J168" s="139">
        <v>0</v>
      </c>
      <c r="K168" s="139">
        <v>0</v>
      </c>
      <c r="L168" s="147">
        <f t="shared" si="2"/>
        <v>0</v>
      </c>
      <c r="M168" s="139">
        <f>M170</f>
        <v>0</v>
      </c>
      <c r="N168" s="139">
        <f>N170</f>
        <v>0</v>
      </c>
    </row>
    <row r="169" spans="1:14" ht="12.75" hidden="1">
      <c r="A169" s="280"/>
      <c r="B169" s="273"/>
      <c r="C169" s="273"/>
      <c r="D169" s="273"/>
      <c r="E169" s="296" t="s">
        <v>519</v>
      </c>
      <c r="F169" s="147"/>
      <c r="G169" s="147"/>
      <c r="H169" s="147"/>
      <c r="I169" s="147"/>
      <c r="J169" s="147"/>
      <c r="K169" s="147"/>
      <c r="L169" s="147"/>
      <c r="M169" s="147"/>
      <c r="N169" s="147"/>
    </row>
    <row r="170" spans="1:14" ht="12.75" hidden="1">
      <c r="A170" s="280">
        <v>2611</v>
      </c>
      <c r="B170" s="273" t="s">
        <v>781</v>
      </c>
      <c r="C170" s="273" t="s">
        <v>672</v>
      </c>
      <c r="D170" s="273" t="s">
        <v>672</v>
      </c>
      <c r="E170" s="296" t="s">
        <v>783</v>
      </c>
      <c r="F170" s="147">
        <v>0</v>
      </c>
      <c r="G170" s="147"/>
      <c r="H170" s="147"/>
      <c r="I170" s="147">
        <v>0</v>
      </c>
      <c r="J170" s="147"/>
      <c r="K170" s="147"/>
      <c r="L170" s="147">
        <f t="shared" si="2"/>
        <v>0</v>
      </c>
      <c r="M170" s="147"/>
      <c r="N170" s="147"/>
    </row>
    <row r="171" spans="1:14" ht="12.75" hidden="1">
      <c r="A171" s="280">
        <v>2620</v>
      </c>
      <c r="B171" s="273" t="s">
        <v>781</v>
      </c>
      <c r="C171" s="273" t="s">
        <v>675</v>
      </c>
      <c r="D171" s="273" t="s">
        <v>670</v>
      </c>
      <c r="E171" s="297" t="s">
        <v>784</v>
      </c>
      <c r="F171" s="147">
        <v>0</v>
      </c>
      <c r="G171" s="139">
        <v>0</v>
      </c>
      <c r="H171" s="139">
        <v>0</v>
      </c>
      <c r="I171" s="147">
        <v>0</v>
      </c>
      <c r="J171" s="139">
        <v>0</v>
      </c>
      <c r="K171" s="139">
        <v>0</v>
      </c>
      <c r="L171" s="147">
        <f t="shared" si="2"/>
        <v>0</v>
      </c>
      <c r="M171" s="139">
        <f>M173</f>
        <v>0</v>
      </c>
      <c r="N171" s="139">
        <f>N173</f>
        <v>0</v>
      </c>
    </row>
    <row r="172" spans="1:14" ht="12" customHeight="1">
      <c r="A172" s="280"/>
      <c r="B172" s="273"/>
      <c r="C172" s="273"/>
      <c r="D172" s="273"/>
      <c r="E172" s="296" t="s">
        <v>519</v>
      </c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ht="12.75" hidden="1">
      <c r="A173" s="280">
        <v>2621</v>
      </c>
      <c r="B173" s="273" t="s">
        <v>781</v>
      </c>
      <c r="C173" s="273" t="s">
        <v>675</v>
      </c>
      <c r="D173" s="273" t="s">
        <v>672</v>
      </c>
      <c r="E173" s="296" t="s">
        <v>784</v>
      </c>
      <c r="F173" s="147">
        <v>0</v>
      </c>
      <c r="G173" s="147"/>
      <c r="H173" s="147"/>
      <c r="I173" s="147">
        <v>0</v>
      </c>
      <c r="J173" s="147"/>
      <c r="K173" s="147"/>
      <c r="L173" s="147">
        <f t="shared" si="2"/>
        <v>0</v>
      </c>
      <c r="M173" s="147"/>
      <c r="N173" s="147"/>
    </row>
    <row r="174" spans="1:14" ht="12.75">
      <c r="A174" s="280">
        <v>2630</v>
      </c>
      <c r="B174" s="273" t="s">
        <v>781</v>
      </c>
      <c r="C174" s="273" t="s">
        <v>449</v>
      </c>
      <c r="D174" s="273" t="s">
        <v>670</v>
      </c>
      <c r="E174" s="297" t="s">
        <v>785</v>
      </c>
      <c r="F174" s="147">
        <v>26.4</v>
      </c>
      <c r="G174" s="139">
        <v>26.4</v>
      </c>
      <c r="H174" s="139">
        <v>0</v>
      </c>
      <c r="I174" s="147">
        <v>21478.921</v>
      </c>
      <c r="J174" s="139">
        <v>28.8</v>
      </c>
      <c r="K174" s="139">
        <v>21450.121</v>
      </c>
      <c r="L174" s="147">
        <f t="shared" si="2"/>
        <v>14287.099999999999</v>
      </c>
      <c r="M174" s="139">
        <f>M176</f>
        <v>22.8</v>
      </c>
      <c r="N174" s="139">
        <f>N176</f>
        <v>14264.3</v>
      </c>
    </row>
    <row r="175" spans="1:14" ht="12.75">
      <c r="A175" s="280"/>
      <c r="B175" s="273"/>
      <c r="C175" s="273"/>
      <c r="D175" s="273"/>
      <c r="E175" s="296" t="s">
        <v>519</v>
      </c>
      <c r="F175" s="147"/>
      <c r="G175" s="147"/>
      <c r="H175" s="147"/>
      <c r="I175" s="147"/>
      <c r="J175" s="147"/>
      <c r="K175" s="147"/>
      <c r="L175" s="147"/>
      <c r="M175" s="147"/>
      <c r="N175" s="147"/>
    </row>
    <row r="176" spans="1:14" ht="15.75" customHeight="1">
      <c r="A176" s="280">
        <v>2631</v>
      </c>
      <c r="B176" s="273" t="s">
        <v>781</v>
      </c>
      <c r="C176" s="273" t="s">
        <v>449</v>
      </c>
      <c r="D176" s="273" t="s">
        <v>672</v>
      </c>
      <c r="E176" s="296" t="s">
        <v>786</v>
      </c>
      <c r="F176" s="147">
        <v>26.4</v>
      </c>
      <c r="G176" s="147">
        <v>26.4</v>
      </c>
      <c r="H176" s="147">
        <v>0</v>
      </c>
      <c r="I176" s="147">
        <v>21478.921</v>
      </c>
      <c r="J176" s="147">
        <v>28.8</v>
      </c>
      <c r="K176" s="147">
        <v>21450.121</v>
      </c>
      <c r="L176" s="147">
        <f t="shared" si="2"/>
        <v>14287.099999999999</v>
      </c>
      <c r="M176" s="147">
        <v>22.8</v>
      </c>
      <c r="N176" s="147">
        <v>14264.3</v>
      </c>
    </row>
    <row r="177" spans="1:14" ht="15" customHeight="1">
      <c r="A177" s="280">
        <v>2640</v>
      </c>
      <c r="B177" s="273" t="s">
        <v>781</v>
      </c>
      <c r="C177" s="273" t="s">
        <v>685</v>
      </c>
      <c r="D177" s="273" t="s">
        <v>670</v>
      </c>
      <c r="E177" s="297" t="s">
        <v>787</v>
      </c>
      <c r="F177" s="147">
        <v>0</v>
      </c>
      <c r="G177" s="139">
        <v>0</v>
      </c>
      <c r="H177" s="139">
        <v>0</v>
      </c>
      <c r="I177" s="147">
        <v>0</v>
      </c>
      <c r="J177" s="139">
        <v>0</v>
      </c>
      <c r="K177" s="139">
        <v>0</v>
      </c>
      <c r="L177" s="147">
        <f t="shared" si="2"/>
        <v>0</v>
      </c>
      <c r="M177" s="139">
        <f>M179</f>
        <v>0</v>
      </c>
      <c r="N177" s="139">
        <f>N179</f>
        <v>0</v>
      </c>
    </row>
    <row r="178" spans="1:14" ht="3" customHeight="1" hidden="1">
      <c r="A178" s="280"/>
      <c r="B178" s="273"/>
      <c r="C178" s="273"/>
      <c r="D178" s="273"/>
      <c r="E178" s="296" t="s">
        <v>519</v>
      </c>
      <c r="F178" s="147"/>
      <c r="G178" s="147"/>
      <c r="H178" s="147"/>
      <c r="I178" s="147"/>
      <c r="J178" s="147"/>
      <c r="K178" s="147"/>
      <c r="L178" s="147"/>
      <c r="M178" s="147"/>
      <c r="N178" s="147"/>
    </row>
    <row r="179" spans="1:14" ht="12.75">
      <c r="A179" s="280">
        <v>2641</v>
      </c>
      <c r="B179" s="273" t="s">
        <v>781</v>
      </c>
      <c r="C179" s="273" t="s">
        <v>685</v>
      </c>
      <c r="D179" s="273" t="s">
        <v>672</v>
      </c>
      <c r="E179" s="296" t="s">
        <v>788</v>
      </c>
      <c r="F179" s="147">
        <v>0</v>
      </c>
      <c r="G179" s="147">
        <v>0</v>
      </c>
      <c r="H179" s="147">
        <v>0</v>
      </c>
      <c r="I179" s="147">
        <v>0</v>
      </c>
      <c r="J179" s="147">
        <v>0</v>
      </c>
      <c r="K179" s="147">
        <v>0</v>
      </c>
      <c r="L179" s="147">
        <f t="shared" si="2"/>
        <v>0</v>
      </c>
      <c r="M179" s="147"/>
      <c r="N179" s="147"/>
    </row>
    <row r="180" spans="1:14" ht="24.75" customHeight="1">
      <c r="A180" s="280">
        <v>2650</v>
      </c>
      <c r="B180" s="273" t="s">
        <v>781</v>
      </c>
      <c r="C180" s="273" t="s">
        <v>688</v>
      </c>
      <c r="D180" s="273" t="s">
        <v>670</v>
      </c>
      <c r="E180" s="297" t="s">
        <v>789</v>
      </c>
      <c r="F180" s="147">
        <v>0</v>
      </c>
      <c r="G180" s="139">
        <v>0</v>
      </c>
      <c r="H180" s="139">
        <v>0</v>
      </c>
      <c r="I180" s="147">
        <v>0</v>
      </c>
      <c r="J180" s="139">
        <v>0</v>
      </c>
      <c r="K180" s="139">
        <v>0</v>
      </c>
      <c r="L180" s="147">
        <f t="shared" si="2"/>
        <v>0</v>
      </c>
      <c r="M180" s="139">
        <f>M182</f>
        <v>0</v>
      </c>
      <c r="N180" s="139">
        <f>N182</f>
        <v>0</v>
      </c>
    </row>
    <row r="181" spans="1:14" ht="12.75" hidden="1">
      <c r="A181" s="280"/>
      <c r="B181" s="273"/>
      <c r="C181" s="273"/>
      <c r="D181" s="273"/>
      <c r="E181" s="296" t="s">
        <v>519</v>
      </c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ht="38.25" hidden="1">
      <c r="A182" s="280">
        <v>2651</v>
      </c>
      <c r="B182" s="273" t="s">
        <v>781</v>
      </c>
      <c r="C182" s="273" t="s">
        <v>688</v>
      </c>
      <c r="D182" s="273" t="s">
        <v>672</v>
      </c>
      <c r="E182" s="296" t="s">
        <v>789</v>
      </c>
      <c r="F182" s="147">
        <v>0</v>
      </c>
      <c r="G182" s="147"/>
      <c r="H182" s="147"/>
      <c r="I182" s="147">
        <v>0</v>
      </c>
      <c r="J182" s="147"/>
      <c r="K182" s="147"/>
      <c r="L182" s="147">
        <f t="shared" si="2"/>
        <v>0</v>
      </c>
      <c r="M182" s="147"/>
      <c r="N182" s="147"/>
    </row>
    <row r="183" spans="1:14" ht="25.5" hidden="1">
      <c r="A183" s="280">
        <v>2660</v>
      </c>
      <c r="B183" s="273" t="s">
        <v>781</v>
      </c>
      <c r="C183" s="273" t="s">
        <v>691</v>
      </c>
      <c r="D183" s="273" t="s">
        <v>670</v>
      </c>
      <c r="E183" s="297" t="s">
        <v>790</v>
      </c>
      <c r="F183" s="147">
        <v>0</v>
      </c>
      <c r="G183" s="139">
        <v>0</v>
      </c>
      <c r="H183" s="139">
        <v>0</v>
      </c>
      <c r="I183" s="147">
        <v>0</v>
      </c>
      <c r="J183" s="139">
        <v>0</v>
      </c>
      <c r="K183" s="139">
        <v>0</v>
      </c>
      <c r="L183" s="147">
        <f t="shared" si="2"/>
        <v>0</v>
      </c>
      <c r="M183" s="139">
        <f>M185</f>
        <v>0</v>
      </c>
      <c r="N183" s="139">
        <f>N185</f>
        <v>0</v>
      </c>
    </row>
    <row r="184" spans="1:14" ht="12" customHeight="1" hidden="1">
      <c r="A184" s="280"/>
      <c r="B184" s="273"/>
      <c r="C184" s="273"/>
      <c r="D184" s="273"/>
      <c r="E184" s="296" t="s">
        <v>519</v>
      </c>
      <c r="F184" s="147"/>
      <c r="G184" s="147"/>
      <c r="H184" s="147"/>
      <c r="I184" s="147"/>
      <c r="J184" s="147"/>
      <c r="K184" s="147"/>
      <c r="L184" s="147"/>
      <c r="M184" s="147"/>
      <c r="N184" s="147"/>
    </row>
    <row r="185" spans="1:14" ht="25.5" hidden="1">
      <c r="A185" s="280">
        <v>2661</v>
      </c>
      <c r="B185" s="273" t="s">
        <v>781</v>
      </c>
      <c r="C185" s="273" t="s">
        <v>691</v>
      </c>
      <c r="D185" s="273" t="s">
        <v>672</v>
      </c>
      <c r="E185" s="296" t="s">
        <v>790</v>
      </c>
      <c r="F185" s="147">
        <v>0</v>
      </c>
      <c r="G185" s="147"/>
      <c r="H185" s="147"/>
      <c r="I185" s="147">
        <v>0</v>
      </c>
      <c r="J185" s="147"/>
      <c r="K185" s="147"/>
      <c r="L185" s="147">
        <f t="shared" si="2"/>
        <v>0</v>
      </c>
      <c r="M185" s="147">
        <f>'[1]komunal-subsidia'!K36</f>
        <v>0</v>
      </c>
      <c r="N185" s="147"/>
    </row>
    <row r="186" spans="1:14" ht="38.25" hidden="1">
      <c r="A186" s="294">
        <v>2700</v>
      </c>
      <c r="B186" s="273" t="s">
        <v>791</v>
      </c>
      <c r="C186" s="273" t="s">
        <v>670</v>
      </c>
      <c r="D186" s="273" t="s">
        <v>670</v>
      </c>
      <c r="E186" s="299" t="s">
        <v>792</v>
      </c>
      <c r="F186" s="147">
        <v>0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f t="shared" si="2"/>
        <v>0</v>
      </c>
      <c r="M186" s="147">
        <f>M188+M193+M199+M205+M208+M211</f>
        <v>0</v>
      </c>
      <c r="N186" s="147">
        <f>N188+N193+N199+N205+N208+N211</f>
        <v>0</v>
      </c>
    </row>
    <row r="187" spans="1:14" ht="12.75" hidden="1">
      <c r="A187" s="280"/>
      <c r="B187" s="273"/>
      <c r="C187" s="273"/>
      <c r="D187" s="273"/>
      <c r="E187" s="296" t="s">
        <v>213</v>
      </c>
      <c r="F187" s="147"/>
      <c r="G187" s="147"/>
      <c r="H187" s="147"/>
      <c r="I187" s="147"/>
      <c r="J187" s="147"/>
      <c r="K187" s="147"/>
      <c r="L187" s="147"/>
      <c r="M187" s="147"/>
      <c r="N187" s="147"/>
    </row>
    <row r="188" spans="1:14" ht="25.5" hidden="1">
      <c r="A188" s="280">
        <v>2710</v>
      </c>
      <c r="B188" s="273" t="s">
        <v>791</v>
      </c>
      <c r="C188" s="273" t="s">
        <v>672</v>
      </c>
      <c r="D188" s="273" t="s">
        <v>670</v>
      </c>
      <c r="E188" s="297" t="s">
        <v>793</v>
      </c>
      <c r="F188" s="147">
        <v>0</v>
      </c>
      <c r="G188" s="139">
        <v>0</v>
      </c>
      <c r="H188" s="139">
        <v>0</v>
      </c>
      <c r="I188" s="147">
        <v>0</v>
      </c>
      <c r="J188" s="139">
        <v>0</v>
      </c>
      <c r="K188" s="139">
        <v>0</v>
      </c>
      <c r="L188" s="147">
        <f t="shared" si="2"/>
        <v>0</v>
      </c>
      <c r="M188" s="139">
        <f>SUM(M190:M192)</f>
        <v>0</v>
      </c>
      <c r="N188" s="139">
        <f>SUM(N190:N192)</f>
        <v>0</v>
      </c>
    </row>
    <row r="189" spans="1:14" ht="12.75" hidden="1">
      <c r="A189" s="280"/>
      <c r="B189" s="273"/>
      <c r="C189" s="273"/>
      <c r="D189" s="273"/>
      <c r="E189" s="296" t="s">
        <v>519</v>
      </c>
      <c r="F189" s="147"/>
      <c r="G189" s="139"/>
      <c r="H189" s="139"/>
      <c r="I189" s="147"/>
      <c r="J189" s="139"/>
      <c r="K189" s="139"/>
      <c r="L189" s="147"/>
      <c r="M189" s="139"/>
      <c r="N189" s="139"/>
    </row>
    <row r="190" spans="1:14" ht="12.75" hidden="1">
      <c r="A190" s="280">
        <v>2711</v>
      </c>
      <c r="B190" s="273" t="s">
        <v>791</v>
      </c>
      <c r="C190" s="273" t="s">
        <v>672</v>
      </c>
      <c r="D190" s="273" t="s">
        <v>672</v>
      </c>
      <c r="E190" s="296" t="s">
        <v>794</v>
      </c>
      <c r="F190" s="147">
        <v>0</v>
      </c>
      <c r="G190" s="139"/>
      <c r="H190" s="139"/>
      <c r="I190" s="147">
        <v>0</v>
      </c>
      <c r="J190" s="139"/>
      <c r="K190" s="139"/>
      <c r="L190" s="147">
        <f t="shared" si="2"/>
        <v>0</v>
      </c>
      <c r="M190" s="139"/>
      <c r="N190" s="139"/>
    </row>
    <row r="191" spans="1:14" ht="12.75" hidden="1">
      <c r="A191" s="280">
        <v>2712</v>
      </c>
      <c r="B191" s="273" t="s">
        <v>791</v>
      </c>
      <c r="C191" s="273" t="s">
        <v>672</v>
      </c>
      <c r="D191" s="273" t="s">
        <v>675</v>
      </c>
      <c r="E191" s="296" t="s">
        <v>795</v>
      </c>
      <c r="F191" s="147">
        <v>0</v>
      </c>
      <c r="G191" s="147"/>
      <c r="H191" s="147"/>
      <c r="I191" s="147">
        <v>0</v>
      </c>
      <c r="J191" s="147"/>
      <c r="K191" s="147"/>
      <c r="L191" s="147">
        <f t="shared" si="2"/>
        <v>0</v>
      </c>
      <c r="M191" s="147"/>
      <c r="N191" s="147"/>
    </row>
    <row r="192" spans="1:14" ht="12.75" hidden="1">
      <c r="A192" s="280">
        <v>2713</v>
      </c>
      <c r="B192" s="273" t="s">
        <v>791</v>
      </c>
      <c r="C192" s="273" t="s">
        <v>672</v>
      </c>
      <c r="D192" s="273" t="s">
        <v>449</v>
      </c>
      <c r="E192" s="296" t="s">
        <v>796</v>
      </c>
      <c r="F192" s="147">
        <v>0</v>
      </c>
      <c r="G192" s="147"/>
      <c r="H192" s="147"/>
      <c r="I192" s="147">
        <v>0</v>
      </c>
      <c r="J192" s="147"/>
      <c r="K192" s="147"/>
      <c r="L192" s="147">
        <f t="shared" si="2"/>
        <v>0</v>
      </c>
      <c r="M192" s="147"/>
      <c r="N192" s="147"/>
    </row>
    <row r="193" spans="1:14" ht="12.75" hidden="1">
      <c r="A193" s="280">
        <v>2720</v>
      </c>
      <c r="B193" s="273" t="s">
        <v>791</v>
      </c>
      <c r="C193" s="273" t="s">
        <v>675</v>
      </c>
      <c r="D193" s="273" t="s">
        <v>670</v>
      </c>
      <c r="E193" s="297" t="s">
        <v>797</v>
      </c>
      <c r="F193" s="147">
        <v>0</v>
      </c>
      <c r="G193" s="139">
        <v>0</v>
      </c>
      <c r="H193" s="139">
        <v>0</v>
      </c>
      <c r="I193" s="147">
        <v>0</v>
      </c>
      <c r="J193" s="139">
        <v>0</v>
      </c>
      <c r="K193" s="139">
        <v>0</v>
      </c>
      <c r="L193" s="147">
        <f t="shared" si="2"/>
        <v>0</v>
      </c>
      <c r="M193" s="139">
        <f>SUM(M195:M198)</f>
        <v>0</v>
      </c>
      <c r="N193" s="139">
        <f>SUM(N195:N198)</f>
        <v>0</v>
      </c>
    </row>
    <row r="194" spans="1:14" ht="12.75" hidden="1">
      <c r="A194" s="280"/>
      <c r="B194" s="273"/>
      <c r="C194" s="273"/>
      <c r="D194" s="273"/>
      <c r="E194" s="296" t="s">
        <v>519</v>
      </c>
      <c r="F194" s="147"/>
      <c r="G194" s="139"/>
      <c r="H194" s="139"/>
      <c r="I194" s="147"/>
      <c r="J194" s="139"/>
      <c r="K194" s="139"/>
      <c r="L194" s="147"/>
      <c r="M194" s="139"/>
      <c r="N194" s="139"/>
    </row>
    <row r="195" spans="1:14" ht="12.75" hidden="1">
      <c r="A195" s="280">
        <v>2721</v>
      </c>
      <c r="B195" s="273" t="s">
        <v>791</v>
      </c>
      <c r="C195" s="273" t="s">
        <v>675</v>
      </c>
      <c r="D195" s="273" t="s">
        <v>672</v>
      </c>
      <c r="E195" s="296" t="s">
        <v>798</v>
      </c>
      <c r="F195" s="147">
        <v>0</v>
      </c>
      <c r="G195" s="139"/>
      <c r="H195" s="139"/>
      <c r="I195" s="147">
        <v>0</v>
      </c>
      <c r="J195" s="139"/>
      <c r="K195" s="139"/>
      <c r="L195" s="147">
        <f t="shared" si="2"/>
        <v>0</v>
      </c>
      <c r="M195" s="139"/>
      <c r="N195" s="139"/>
    </row>
    <row r="196" spans="1:14" ht="12.75" hidden="1">
      <c r="A196" s="280">
        <v>2722</v>
      </c>
      <c r="B196" s="273" t="s">
        <v>791</v>
      </c>
      <c r="C196" s="273" t="s">
        <v>675</v>
      </c>
      <c r="D196" s="273" t="s">
        <v>675</v>
      </c>
      <c r="E196" s="296" t="s">
        <v>799</v>
      </c>
      <c r="F196" s="147">
        <v>0</v>
      </c>
      <c r="G196" s="139"/>
      <c r="H196" s="139"/>
      <c r="I196" s="147">
        <v>0</v>
      </c>
      <c r="J196" s="139"/>
      <c r="K196" s="139"/>
      <c r="L196" s="147">
        <f t="shared" si="2"/>
        <v>0</v>
      </c>
      <c r="M196" s="139"/>
      <c r="N196" s="139"/>
    </row>
    <row r="197" spans="1:14" ht="12.75" hidden="1">
      <c r="A197" s="280">
        <v>2723</v>
      </c>
      <c r="B197" s="273" t="s">
        <v>791</v>
      </c>
      <c r="C197" s="273" t="s">
        <v>675</v>
      </c>
      <c r="D197" s="273" t="s">
        <v>449</v>
      </c>
      <c r="E197" s="296" t="s">
        <v>800</v>
      </c>
      <c r="F197" s="147">
        <v>0</v>
      </c>
      <c r="G197" s="147"/>
      <c r="H197" s="147"/>
      <c r="I197" s="147">
        <v>0</v>
      </c>
      <c r="J197" s="147"/>
      <c r="K197" s="147"/>
      <c r="L197" s="147">
        <f t="shared" si="2"/>
        <v>0</v>
      </c>
      <c r="M197" s="147"/>
      <c r="N197" s="147"/>
    </row>
    <row r="198" spans="1:14" ht="12.75" hidden="1">
      <c r="A198" s="280">
        <v>2724</v>
      </c>
      <c r="B198" s="273" t="s">
        <v>791</v>
      </c>
      <c r="C198" s="273" t="s">
        <v>675</v>
      </c>
      <c r="D198" s="273" t="s">
        <v>685</v>
      </c>
      <c r="E198" s="296" t="s">
        <v>801</v>
      </c>
      <c r="F198" s="147">
        <v>0</v>
      </c>
      <c r="G198" s="147"/>
      <c r="H198" s="147"/>
      <c r="I198" s="147">
        <v>0</v>
      </c>
      <c r="J198" s="147"/>
      <c r="K198" s="147"/>
      <c r="L198" s="147">
        <f t="shared" si="2"/>
        <v>0</v>
      </c>
      <c r="M198" s="147"/>
      <c r="N198" s="147"/>
    </row>
    <row r="199" spans="1:14" ht="12.75" hidden="1">
      <c r="A199" s="280">
        <v>2730</v>
      </c>
      <c r="B199" s="273" t="s">
        <v>791</v>
      </c>
      <c r="C199" s="273" t="s">
        <v>449</v>
      </c>
      <c r="D199" s="273" t="s">
        <v>670</v>
      </c>
      <c r="E199" s="297" t="s">
        <v>802</v>
      </c>
      <c r="F199" s="147">
        <v>0</v>
      </c>
      <c r="G199" s="139">
        <v>0</v>
      </c>
      <c r="H199" s="139">
        <v>0</v>
      </c>
      <c r="I199" s="147">
        <v>0</v>
      </c>
      <c r="J199" s="139">
        <v>0</v>
      </c>
      <c r="K199" s="139">
        <v>0</v>
      </c>
      <c r="L199" s="147">
        <f t="shared" si="2"/>
        <v>0</v>
      </c>
      <c r="M199" s="139">
        <f>SUM(M201:M204)</f>
        <v>0</v>
      </c>
      <c r="N199" s="139">
        <f>SUM(N201:N204)</f>
        <v>0</v>
      </c>
    </row>
    <row r="200" spans="1:14" ht="12.75" hidden="1">
      <c r="A200" s="280"/>
      <c r="B200" s="273"/>
      <c r="C200" s="273"/>
      <c r="D200" s="273"/>
      <c r="E200" s="296" t="s">
        <v>519</v>
      </c>
      <c r="F200" s="147"/>
      <c r="G200" s="139"/>
      <c r="H200" s="139"/>
      <c r="I200" s="147"/>
      <c r="J200" s="139"/>
      <c r="K200" s="139"/>
      <c r="L200" s="147"/>
      <c r="M200" s="139"/>
      <c r="N200" s="139"/>
    </row>
    <row r="201" spans="1:14" ht="25.5" hidden="1">
      <c r="A201" s="280">
        <v>2731</v>
      </c>
      <c r="B201" s="273" t="s">
        <v>791</v>
      </c>
      <c r="C201" s="273" t="s">
        <v>449</v>
      </c>
      <c r="D201" s="273" t="s">
        <v>672</v>
      </c>
      <c r="E201" s="296" t="s">
        <v>803</v>
      </c>
      <c r="F201" s="147">
        <v>0</v>
      </c>
      <c r="G201" s="139"/>
      <c r="H201" s="139"/>
      <c r="I201" s="147">
        <v>0</v>
      </c>
      <c r="J201" s="139"/>
      <c r="K201" s="139"/>
      <c r="L201" s="147">
        <f t="shared" si="2"/>
        <v>0</v>
      </c>
      <c r="M201" s="139"/>
      <c r="N201" s="139"/>
    </row>
    <row r="202" spans="1:14" ht="25.5" hidden="1">
      <c r="A202" s="280">
        <v>2732</v>
      </c>
      <c r="B202" s="273" t="s">
        <v>791</v>
      </c>
      <c r="C202" s="273" t="s">
        <v>449</v>
      </c>
      <c r="D202" s="273" t="s">
        <v>675</v>
      </c>
      <c r="E202" s="296" t="s">
        <v>804</v>
      </c>
      <c r="F202" s="147">
        <v>0</v>
      </c>
      <c r="G202" s="139"/>
      <c r="H202" s="139"/>
      <c r="I202" s="147">
        <v>0</v>
      </c>
      <c r="J202" s="139"/>
      <c r="K202" s="139"/>
      <c r="L202" s="147">
        <f t="shared" si="2"/>
        <v>0</v>
      </c>
      <c r="M202" s="139"/>
      <c r="N202" s="139"/>
    </row>
    <row r="203" spans="1:14" ht="25.5" hidden="1">
      <c r="A203" s="280">
        <v>2733</v>
      </c>
      <c r="B203" s="273" t="s">
        <v>791</v>
      </c>
      <c r="C203" s="273" t="s">
        <v>449</v>
      </c>
      <c r="D203" s="273" t="s">
        <v>449</v>
      </c>
      <c r="E203" s="296" t="s">
        <v>805</v>
      </c>
      <c r="F203" s="147">
        <v>0</v>
      </c>
      <c r="G203" s="147"/>
      <c r="H203" s="147"/>
      <c r="I203" s="147">
        <v>0</v>
      </c>
      <c r="J203" s="147"/>
      <c r="K203" s="147"/>
      <c r="L203" s="147">
        <f t="shared" si="2"/>
        <v>0</v>
      </c>
      <c r="M203" s="147"/>
      <c r="N203" s="147"/>
    </row>
    <row r="204" spans="1:14" ht="25.5" hidden="1">
      <c r="A204" s="280">
        <v>2734</v>
      </c>
      <c r="B204" s="273" t="s">
        <v>791</v>
      </c>
      <c r="C204" s="273" t="s">
        <v>449</v>
      </c>
      <c r="D204" s="273" t="s">
        <v>685</v>
      </c>
      <c r="E204" s="296" t="s">
        <v>806</v>
      </c>
      <c r="F204" s="147">
        <v>0</v>
      </c>
      <c r="G204" s="147"/>
      <c r="H204" s="147"/>
      <c r="I204" s="147">
        <v>0</v>
      </c>
      <c r="J204" s="147"/>
      <c r="K204" s="147"/>
      <c r="L204" s="147">
        <f t="shared" si="2"/>
        <v>0</v>
      </c>
      <c r="M204" s="147"/>
      <c r="N204" s="147"/>
    </row>
    <row r="205" spans="1:14" ht="12.75" hidden="1">
      <c r="A205" s="280">
        <v>2740</v>
      </c>
      <c r="B205" s="273" t="s">
        <v>791</v>
      </c>
      <c r="C205" s="273" t="s">
        <v>685</v>
      </c>
      <c r="D205" s="273" t="s">
        <v>670</v>
      </c>
      <c r="E205" s="297" t="s">
        <v>807</v>
      </c>
      <c r="F205" s="147">
        <v>0</v>
      </c>
      <c r="G205" s="139">
        <v>0</v>
      </c>
      <c r="H205" s="139">
        <v>0</v>
      </c>
      <c r="I205" s="147">
        <v>0</v>
      </c>
      <c r="J205" s="139">
        <v>0</v>
      </c>
      <c r="K205" s="139">
        <v>0</v>
      </c>
      <c r="L205" s="147">
        <f t="shared" si="2"/>
        <v>0</v>
      </c>
      <c r="M205" s="139">
        <f>M207</f>
        <v>0</v>
      </c>
      <c r="N205" s="139">
        <f>N207</f>
        <v>0</v>
      </c>
    </row>
    <row r="206" spans="1:14" ht="12.75" hidden="1">
      <c r="A206" s="280"/>
      <c r="B206" s="273"/>
      <c r="C206" s="273"/>
      <c r="D206" s="273"/>
      <c r="E206" s="296" t="s">
        <v>519</v>
      </c>
      <c r="F206" s="147"/>
      <c r="G206" s="147"/>
      <c r="H206" s="147"/>
      <c r="I206" s="147"/>
      <c r="J206" s="147"/>
      <c r="K206" s="147"/>
      <c r="L206" s="147"/>
      <c r="M206" s="147"/>
      <c r="N206" s="147"/>
    </row>
    <row r="207" spans="1:14" ht="12.75" hidden="1">
      <c r="A207" s="280">
        <v>2741</v>
      </c>
      <c r="B207" s="273" t="s">
        <v>791</v>
      </c>
      <c r="C207" s="273" t="s">
        <v>685</v>
      </c>
      <c r="D207" s="273" t="s">
        <v>672</v>
      </c>
      <c r="E207" s="296" t="s">
        <v>807</v>
      </c>
      <c r="F207" s="147">
        <v>0</v>
      </c>
      <c r="G207" s="147"/>
      <c r="H207" s="147"/>
      <c r="I207" s="147">
        <v>0</v>
      </c>
      <c r="J207" s="147"/>
      <c r="K207" s="147"/>
      <c r="L207" s="147">
        <f t="shared" si="2"/>
        <v>0</v>
      </c>
      <c r="M207" s="147"/>
      <c r="N207" s="147"/>
    </row>
    <row r="208" spans="1:14" ht="25.5" hidden="1">
      <c r="A208" s="280">
        <v>2750</v>
      </c>
      <c r="B208" s="273" t="s">
        <v>791</v>
      </c>
      <c r="C208" s="273" t="s">
        <v>688</v>
      </c>
      <c r="D208" s="273" t="s">
        <v>670</v>
      </c>
      <c r="E208" s="297" t="s">
        <v>808</v>
      </c>
      <c r="F208" s="147">
        <v>0</v>
      </c>
      <c r="G208" s="139">
        <v>0</v>
      </c>
      <c r="H208" s="139">
        <v>0</v>
      </c>
      <c r="I208" s="147">
        <v>0</v>
      </c>
      <c r="J208" s="139">
        <v>0</v>
      </c>
      <c r="K208" s="139">
        <v>0</v>
      </c>
      <c r="L208" s="147">
        <f t="shared" si="2"/>
        <v>0</v>
      </c>
      <c r="M208" s="139">
        <f>M210</f>
        <v>0</v>
      </c>
      <c r="N208" s="139">
        <f>N210</f>
        <v>0</v>
      </c>
    </row>
    <row r="209" spans="1:14" ht="12.75" hidden="1">
      <c r="A209" s="280"/>
      <c r="B209" s="273"/>
      <c r="C209" s="273"/>
      <c r="D209" s="273"/>
      <c r="E209" s="296" t="s">
        <v>519</v>
      </c>
      <c r="F209" s="147"/>
      <c r="G209" s="147"/>
      <c r="H209" s="147"/>
      <c r="I209" s="147"/>
      <c r="J209" s="147"/>
      <c r="K209" s="147"/>
      <c r="L209" s="147"/>
      <c r="M209" s="147"/>
      <c r="N209" s="147"/>
    </row>
    <row r="210" spans="1:14" ht="25.5" hidden="1">
      <c r="A210" s="280">
        <v>2751</v>
      </c>
      <c r="B210" s="273" t="s">
        <v>791</v>
      </c>
      <c r="C210" s="273" t="s">
        <v>688</v>
      </c>
      <c r="D210" s="273" t="s">
        <v>672</v>
      </c>
      <c r="E210" s="296" t="s">
        <v>808</v>
      </c>
      <c r="F210" s="147">
        <v>0</v>
      </c>
      <c r="G210" s="147"/>
      <c r="H210" s="147"/>
      <c r="I210" s="147">
        <v>0</v>
      </c>
      <c r="J210" s="147"/>
      <c r="K210" s="147"/>
      <c r="L210" s="147">
        <f aca="true" t="shared" si="3" ref="L210:L273">M210+N210</f>
        <v>0</v>
      </c>
      <c r="M210" s="147"/>
      <c r="N210" s="147"/>
    </row>
    <row r="211" spans="1:14" ht="12.75" hidden="1">
      <c r="A211" s="280">
        <v>2760</v>
      </c>
      <c r="B211" s="273" t="s">
        <v>791</v>
      </c>
      <c r="C211" s="273" t="s">
        <v>691</v>
      </c>
      <c r="D211" s="273" t="s">
        <v>670</v>
      </c>
      <c r="E211" s="297" t="s">
        <v>809</v>
      </c>
      <c r="F211" s="147">
        <v>0</v>
      </c>
      <c r="G211" s="139">
        <v>0</v>
      </c>
      <c r="H211" s="139">
        <v>0</v>
      </c>
      <c r="I211" s="147">
        <v>0</v>
      </c>
      <c r="J211" s="139">
        <v>0</v>
      </c>
      <c r="K211" s="139">
        <v>0</v>
      </c>
      <c r="L211" s="147">
        <f t="shared" si="3"/>
        <v>0</v>
      </c>
      <c r="M211" s="139">
        <f>SUM(M213:M214)</f>
        <v>0</v>
      </c>
      <c r="N211" s="139">
        <f>SUM(N213:N214)</f>
        <v>0</v>
      </c>
    </row>
    <row r="212" spans="1:14" ht="12.75" hidden="1">
      <c r="A212" s="280"/>
      <c r="B212" s="273"/>
      <c r="C212" s="273"/>
      <c r="D212" s="273"/>
      <c r="E212" s="296" t="s">
        <v>519</v>
      </c>
      <c r="F212" s="147"/>
      <c r="G212" s="139"/>
      <c r="H212" s="139"/>
      <c r="I212" s="147"/>
      <c r="J212" s="139"/>
      <c r="K212" s="139"/>
      <c r="L212" s="147"/>
      <c r="M212" s="139"/>
      <c r="N212" s="139"/>
    </row>
    <row r="213" spans="1:14" ht="25.5" hidden="1">
      <c r="A213" s="280">
        <v>2761</v>
      </c>
      <c r="B213" s="273" t="s">
        <v>791</v>
      </c>
      <c r="C213" s="273" t="s">
        <v>691</v>
      </c>
      <c r="D213" s="273" t="s">
        <v>672</v>
      </c>
      <c r="E213" s="296" t="s">
        <v>810</v>
      </c>
      <c r="F213" s="147">
        <v>0</v>
      </c>
      <c r="G213" s="147"/>
      <c r="H213" s="147"/>
      <c r="I213" s="147">
        <v>0</v>
      </c>
      <c r="J213" s="147"/>
      <c r="K213" s="147"/>
      <c r="L213" s="147">
        <f t="shared" si="3"/>
        <v>0</v>
      </c>
      <c r="M213" s="147"/>
      <c r="N213" s="147"/>
    </row>
    <row r="214" spans="1:14" ht="15" customHeight="1" hidden="1">
      <c r="A214" s="280">
        <v>2762</v>
      </c>
      <c r="B214" s="273" t="s">
        <v>791</v>
      </c>
      <c r="C214" s="273" t="s">
        <v>691</v>
      </c>
      <c r="D214" s="273" t="s">
        <v>675</v>
      </c>
      <c r="E214" s="296" t="s">
        <v>809</v>
      </c>
      <c r="F214" s="147">
        <v>0</v>
      </c>
      <c r="G214" s="147"/>
      <c r="H214" s="147"/>
      <c r="I214" s="147">
        <v>0</v>
      </c>
      <c r="J214" s="147"/>
      <c r="K214" s="147"/>
      <c r="L214" s="147">
        <f t="shared" si="3"/>
        <v>0</v>
      </c>
      <c r="M214" s="147"/>
      <c r="N214" s="147"/>
    </row>
    <row r="215" spans="1:14" ht="14.25" customHeight="1">
      <c r="A215" s="294">
        <v>2800</v>
      </c>
      <c r="B215" s="273" t="s">
        <v>811</v>
      </c>
      <c r="C215" s="273" t="s">
        <v>670</v>
      </c>
      <c r="D215" s="273" t="s">
        <v>670</v>
      </c>
      <c r="E215" s="299" t="s">
        <v>812</v>
      </c>
      <c r="F215" s="147">
        <v>275</v>
      </c>
      <c r="G215" s="147">
        <v>275</v>
      </c>
      <c r="H215" s="147">
        <v>0</v>
      </c>
      <c r="I215" s="147">
        <v>1251</v>
      </c>
      <c r="J215" s="147">
        <v>1251</v>
      </c>
      <c r="K215" s="147">
        <v>0</v>
      </c>
      <c r="L215" s="147">
        <f t="shared" si="3"/>
        <v>930.4</v>
      </c>
      <c r="M215" s="147">
        <f>M217+M220+M229+M234+M239+M242</f>
        <v>930.4</v>
      </c>
      <c r="N215" s="147">
        <f>N217+N220+N229+N234+N239+N242</f>
        <v>0</v>
      </c>
    </row>
    <row r="216" spans="1:14" ht="6" customHeight="1">
      <c r="A216" s="280"/>
      <c r="B216" s="273"/>
      <c r="C216" s="273"/>
      <c r="D216" s="273"/>
      <c r="E216" s="296" t="s">
        <v>213</v>
      </c>
      <c r="F216" s="147"/>
      <c r="G216" s="147"/>
      <c r="H216" s="147"/>
      <c r="I216" s="147"/>
      <c r="J216" s="147"/>
      <c r="K216" s="147"/>
      <c r="L216" s="147"/>
      <c r="M216" s="147"/>
      <c r="N216" s="147"/>
    </row>
    <row r="217" spans="1:14" ht="12.75">
      <c r="A217" s="280">
        <v>2810</v>
      </c>
      <c r="B217" s="273" t="s">
        <v>811</v>
      </c>
      <c r="C217" s="273" t="s">
        <v>672</v>
      </c>
      <c r="D217" s="273" t="s">
        <v>670</v>
      </c>
      <c r="E217" s="297" t="s">
        <v>813</v>
      </c>
      <c r="F217" s="147">
        <v>0</v>
      </c>
      <c r="G217" s="139">
        <v>0</v>
      </c>
      <c r="H217" s="139">
        <v>0</v>
      </c>
      <c r="I217" s="147">
        <v>100</v>
      </c>
      <c r="J217" s="139">
        <v>100</v>
      </c>
      <c r="K217" s="139">
        <v>0</v>
      </c>
      <c r="L217" s="147">
        <f t="shared" si="3"/>
        <v>0</v>
      </c>
      <c r="M217" s="139">
        <f>M219</f>
        <v>0</v>
      </c>
      <c r="N217" s="139">
        <f>N219</f>
        <v>0</v>
      </c>
    </row>
    <row r="218" spans="1:14" ht="12.75">
      <c r="A218" s="280"/>
      <c r="B218" s="273"/>
      <c r="C218" s="273"/>
      <c r="D218" s="273"/>
      <c r="E218" s="296" t="s">
        <v>519</v>
      </c>
      <c r="F218" s="147"/>
      <c r="G218" s="147"/>
      <c r="H218" s="147"/>
      <c r="I218" s="147"/>
      <c r="J218" s="147"/>
      <c r="K218" s="147"/>
      <c r="L218" s="147"/>
      <c r="M218" s="147"/>
      <c r="N218" s="147"/>
    </row>
    <row r="219" spans="1:14" ht="15" customHeight="1">
      <c r="A219" s="280">
        <v>2811</v>
      </c>
      <c r="B219" s="273" t="s">
        <v>811</v>
      </c>
      <c r="C219" s="273" t="s">
        <v>672</v>
      </c>
      <c r="D219" s="273" t="s">
        <v>672</v>
      </c>
      <c r="E219" s="296" t="s">
        <v>813</v>
      </c>
      <c r="F219" s="147">
        <v>0</v>
      </c>
      <c r="G219" s="147">
        <v>0</v>
      </c>
      <c r="H219" s="147">
        <v>0</v>
      </c>
      <c r="I219" s="147">
        <v>100</v>
      </c>
      <c r="J219" s="147">
        <v>100</v>
      </c>
      <c r="K219" s="147">
        <v>0</v>
      </c>
      <c r="L219" s="147">
        <f t="shared" si="3"/>
        <v>0</v>
      </c>
      <c r="M219" s="147"/>
      <c r="N219" s="147"/>
    </row>
    <row r="220" spans="1:14" ht="12.75">
      <c r="A220" s="280">
        <v>2820</v>
      </c>
      <c r="B220" s="273" t="s">
        <v>811</v>
      </c>
      <c r="C220" s="273" t="s">
        <v>675</v>
      </c>
      <c r="D220" s="273" t="s">
        <v>670</v>
      </c>
      <c r="E220" s="297" t="s">
        <v>814</v>
      </c>
      <c r="F220" s="147">
        <v>275</v>
      </c>
      <c r="G220" s="139">
        <v>275</v>
      </c>
      <c r="H220" s="139">
        <v>0</v>
      </c>
      <c r="I220" s="147">
        <v>1151</v>
      </c>
      <c r="J220" s="139">
        <v>1151</v>
      </c>
      <c r="K220" s="139">
        <v>0</v>
      </c>
      <c r="L220" s="147">
        <f t="shared" si="3"/>
        <v>930.4</v>
      </c>
      <c r="M220" s="139">
        <f>SUM(M222:M228)</f>
        <v>930.4</v>
      </c>
      <c r="N220" s="139">
        <f>SUM(N222:N228)</f>
        <v>0</v>
      </c>
    </row>
    <row r="221" spans="1:14" ht="12.75">
      <c r="A221" s="280"/>
      <c r="B221" s="273"/>
      <c r="C221" s="273"/>
      <c r="D221" s="273"/>
      <c r="E221" s="296" t="s">
        <v>519</v>
      </c>
      <c r="F221" s="147"/>
      <c r="G221" s="139"/>
      <c r="H221" s="139"/>
      <c r="I221" s="147"/>
      <c r="J221" s="139"/>
      <c r="K221" s="139"/>
      <c r="L221" s="147"/>
      <c r="M221" s="139"/>
      <c r="N221" s="139"/>
    </row>
    <row r="222" spans="1:14" ht="12.75">
      <c r="A222" s="280">
        <v>2821</v>
      </c>
      <c r="B222" s="273" t="s">
        <v>811</v>
      </c>
      <c r="C222" s="273" t="s">
        <v>675</v>
      </c>
      <c r="D222" s="273" t="s">
        <v>672</v>
      </c>
      <c r="E222" s="296" t="s">
        <v>815</v>
      </c>
      <c r="F222" s="147">
        <v>0</v>
      </c>
      <c r="G222" s="139">
        <v>0</v>
      </c>
      <c r="H222" s="139">
        <v>0</v>
      </c>
      <c r="I222" s="147">
        <v>0</v>
      </c>
      <c r="J222" s="139">
        <v>0</v>
      </c>
      <c r="K222" s="139">
        <v>0</v>
      </c>
      <c r="L222" s="147">
        <f t="shared" si="3"/>
        <v>0</v>
      </c>
      <c r="M222" s="139"/>
      <c r="N222" s="139"/>
    </row>
    <row r="223" spans="1:14" ht="12.75">
      <c r="A223" s="280">
        <v>2822</v>
      </c>
      <c r="B223" s="273" t="s">
        <v>811</v>
      </c>
      <c r="C223" s="273" t="s">
        <v>675</v>
      </c>
      <c r="D223" s="273" t="s">
        <v>675</v>
      </c>
      <c r="E223" s="296" t="s">
        <v>816</v>
      </c>
      <c r="F223" s="147">
        <v>0</v>
      </c>
      <c r="G223" s="139"/>
      <c r="H223" s="139"/>
      <c r="I223" s="147">
        <v>0</v>
      </c>
      <c r="J223" s="139"/>
      <c r="K223" s="139"/>
      <c r="L223" s="147">
        <f t="shared" si="3"/>
        <v>0</v>
      </c>
      <c r="M223" s="139"/>
      <c r="N223" s="139"/>
    </row>
    <row r="224" spans="1:14" ht="12.75">
      <c r="A224" s="280">
        <v>2823</v>
      </c>
      <c r="B224" s="273" t="s">
        <v>811</v>
      </c>
      <c r="C224" s="273" t="s">
        <v>675</v>
      </c>
      <c r="D224" s="273" t="s">
        <v>449</v>
      </c>
      <c r="E224" s="296" t="s">
        <v>817</v>
      </c>
      <c r="F224" s="147">
        <v>0</v>
      </c>
      <c r="G224" s="139">
        <v>0</v>
      </c>
      <c r="H224" s="139">
        <v>0</v>
      </c>
      <c r="I224" s="147">
        <v>0</v>
      </c>
      <c r="J224" s="139">
        <v>0</v>
      </c>
      <c r="K224" s="139">
        <v>0</v>
      </c>
      <c r="L224" s="147">
        <f t="shared" si="3"/>
        <v>0</v>
      </c>
      <c r="M224" s="139"/>
      <c r="N224" s="139"/>
    </row>
    <row r="225" spans="1:14" ht="12.75">
      <c r="A225" s="280">
        <v>2824</v>
      </c>
      <c r="B225" s="273" t="s">
        <v>811</v>
      </c>
      <c r="C225" s="273" t="s">
        <v>675</v>
      </c>
      <c r="D225" s="273" t="s">
        <v>685</v>
      </c>
      <c r="E225" s="296" t="s">
        <v>818</v>
      </c>
      <c r="F225" s="147">
        <v>275</v>
      </c>
      <c r="G225" s="139">
        <v>275</v>
      </c>
      <c r="H225" s="139"/>
      <c r="I225" s="147">
        <v>1151</v>
      </c>
      <c r="J225" s="139">
        <v>1151</v>
      </c>
      <c r="K225" s="139"/>
      <c r="L225" s="147">
        <f t="shared" si="3"/>
        <v>930.4</v>
      </c>
      <c r="M225" s="139">
        <v>930.4</v>
      </c>
      <c r="N225" s="139"/>
    </row>
    <row r="226" spans="1:14" ht="12.75">
      <c r="A226" s="280">
        <v>2825</v>
      </c>
      <c r="B226" s="273" t="s">
        <v>811</v>
      </c>
      <c r="C226" s="273" t="s">
        <v>675</v>
      </c>
      <c r="D226" s="273" t="s">
        <v>688</v>
      </c>
      <c r="E226" s="296" t="s">
        <v>819</v>
      </c>
      <c r="F226" s="147">
        <v>0</v>
      </c>
      <c r="G226" s="139"/>
      <c r="H226" s="139"/>
      <c r="I226" s="147">
        <v>0</v>
      </c>
      <c r="J226" s="139"/>
      <c r="K226" s="139"/>
      <c r="L226" s="147">
        <f t="shared" si="3"/>
        <v>0</v>
      </c>
      <c r="M226" s="139"/>
      <c r="N226" s="139"/>
    </row>
    <row r="227" spans="1:14" ht="12.75">
      <c r="A227" s="280">
        <v>2826</v>
      </c>
      <c r="B227" s="273" t="s">
        <v>811</v>
      </c>
      <c r="C227" s="273" t="s">
        <v>675</v>
      </c>
      <c r="D227" s="273" t="s">
        <v>691</v>
      </c>
      <c r="E227" s="296" t="s">
        <v>820</v>
      </c>
      <c r="F227" s="147">
        <v>0</v>
      </c>
      <c r="G227" s="147"/>
      <c r="H227" s="147"/>
      <c r="I227" s="147">
        <v>0</v>
      </c>
      <c r="J227" s="147"/>
      <c r="K227" s="147"/>
      <c r="L227" s="147">
        <f t="shared" si="3"/>
        <v>0</v>
      </c>
      <c r="M227" s="147"/>
      <c r="N227" s="147"/>
    </row>
    <row r="228" spans="1:14" ht="6.75" customHeight="1">
      <c r="A228" s="280">
        <v>2827</v>
      </c>
      <c r="B228" s="273" t="s">
        <v>811</v>
      </c>
      <c r="C228" s="273" t="s">
        <v>675</v>
      </c>
      <c r="D228" s="273" t="s">
        <v>694</v>
      </c>
      <c r="E228" s="296" t="s">
        <v>821</v>
      </c>
      <c r="F228" s="147">
        <v>0</v>
      </c>
      <c r="G228" s="147">
        <v>0</v>
      </c>
      <c r="H228" s="147">
        <v>0</v>
      </c>
      <c r="I228" s="147">
        <v>0</v>
      </c>
      <c r="J228" s="147">
        <v>0</v>
      </c>
      <c r="K228" s="147">
        <v>0</v>
      </c>
      <c r="L228" s="184">
        <f t="shared" si="3"/>
        <v>0</v>
      </c>
      <c r="M228" s="147"/>
      <c r="N228" s="147"/>
    </row>
    <row r="229" spans="1:14" ht="38.25">
      <c r="A229" s="280">
        <v>2830</v>
      </c>
      <c r="B229" s="273" t="s">
        <v>811</v>
      </c>
      <c r="C229" s="273" t="s">
        <v>449</v>
      </c>
      <c r="D229" s="273" t="s">
        <v>670</v>
      </c>
      <c r="E229" s="297" t="s">
        <v>822</v>
      </c>
      <c r="F229" s="147">
        <v>0</v>
      </c>
      <c r="G229" s="139">
        <v>0</v>
      </c>
      <c r="H229" s="139">
        <v>0</v>
      </c>
      <c r="I229" s="147">
        <v>0</v>
      </c>
      <c r="J229" s="139">
        <v>0</v>
      </c>
      <c r="K229" s="139">
        <v>0</v>
      </c>
      <c r="L229" s="147">
        <f t="shared" si="3"/>
        <v>0</v>
      </c>
      <c r="M229" s="139">
        <f>SUM(M231:M233)</f>
        <v>0</v>
      </c>
      <c r="N229" s="139">
        <f>SUM(N231:N233)</f>
        <v>0</v>
      </c>
    </row>
    <row r="230" spans="1:14" ht="12.75">
      <c r="A230" s="280"/>
      <c r="B230" s="273"/>
      <c r="C230" s="273"/>
      <c r="D230" s="273"/>
      <c r="E230" s="296" t="s">
        <v>519</v>
      </c>
      <c r="F230" s="147"/>
      <c r="G230" s="139"/>
      <c r="H230" s="139"/>
      <c r="I230" s="147"/>
      <c r="J230" s="139"/>
      <c r="K230" s="139"/>
      <c r="L230" s="147"/>
      <c r="M230" s="139"/>
      <c r="N230" s="139"/>
    </row>
    <row r="231" spans="1:14" ht="12.75">
      <c r="A231" s="280">
        <v>2831</v>
      </c>
      <c r="B231" s="273" t="s">
        <v>811</v>
      </c>
      <c r="C231" s="273" t="s">
        <v>449</v>
      </c>
      <c r="D231" s="273" t="s">
        <v>672</v>
      </c>
      <c r="E231" s="296" t="s">
        <v>823</v>
      </c>
      <c r="F231" s="147">
        <v>0</v>
      </c>
      <c r="G231" s="139"/>
      <c r="H231" s="139"/>
      <c r="I231" s="147">
        <v>0</v>
      </c>
      <c r="J231" s="139"/>
      <c r="K231" s="139"/>
      <c r="L231" s="147">
        <f t="shared" si="3"/>
        <v>0</v>
      </c>
      <c r="M231" s="139"/>
      <c r="N231" s="139"/>
    </row>
    <row r="232" spans="1:14" ht="12.75">
      <c r="A232" s="280">
        <v>2832</v>
      </c>
      <c r="B232" s="273" t="s">
        <v>811</v>
      </c>
      <c r="C232" s="273" t="s">
        <v>449</v>
      </c>
      <c r="D232" s="273" t="s">
        <v>675</v>
      </c>
      <c r="E232" s="296" t="s">
        <v>824</v>
      </c>
      <c r="F232" s="147">
        <v>0</v>
      </c>
      <c r="G232" s="147"/>
      <c r="H232" s="147"/>
      <c r="I232" s="147">
        <v>0</v>
      </c>
      <c r="J232" s="147"/>
      <c r="K232" s="147"/>
      <c r="L232" s="147">
        <f t="shared" si="3"/>
        <v>0</v>
      </c>
      <c r="M232" s="147"/>
      <c r="N232" s="147"/>
    </row>
    <row r="233" spans="1:14" ht="6" customHeight="1">
      <c r="A233" s="280">
        <v>2833</v>
      </c>
      <c r="B233" s="273" t="s">
        <v>811</v>
      </c>
      <c r="C233" s="273" t="s">
        <v>449</v>
      </c>
      <c r="D233" s="273" t="s">
        <v>449</v>
      </c>
      <c r="E233" s="296" t="s">
        <v>825</v>
      </c>
      <c r="F233" s="147">
        <v>0</v>
      </c>
      <c r="G233" s="147"/>
      <c r="H233" s="147"/>
      <c r="I233" s="147">
        <v>0</v>
      </c>
      <c r="J233" s="147"/>
      <c r="K233" s="147"/>
      <c r="L233" s="147">
        <f t="shared" si="3"/>
        <v>0</v>
      </c>
      <c r="M233" s="147"/>
      <c r="N233" s="147"/>
    </row>
    <row r="234" spans="1:14" ht="25.5">
      <c r="A234" s="280">
        <v>2840</v>
      </c>
      <c r="B234" s="273" t="s">
        <v>811</v>
      </c>
      <c r="C234" s="273" t="s">
        <v>685</v>
      </c>
      <c r="D234" s="273" t="s">
        <v>670</v>
      </c>
      <c r="E234" s="297" t="s">
        <v>826</v>
      </c>
      <c r="F234" s="147">
        <v>0</v>
      </c>
      <c r="G234" s="139">
        <v>0</v>
      </c>
      <c r="H234" s="139">
        <v>0</v>
      </c>
      <c r="I234" s="147">
        <v>0</v>
      </c>
      <c r="J234" s="139">
        <v>0</v>
      </c>
      <c r="K234" s="139">
        <v>0</v>
      </c>
      <c r="L234" s="147">
        <f t="shared" si="3"/>
        <v>0</v>
      </c>
      <c r="M234" s="139">
        <f>SUM(M236:M238)</f>
        <v>0</v>
      </c>
      <c r="N234" s="139">
        <f>SUM(N236:N238)</f>
        <v>0</v>
      </c>
    </row>
    <row r="235" spans="1:14" ht="12.75">
      <c r="A235" s="280"/>
      <c r="B235" s="273"/>
      <c r="C235" s="273"/>
      <c r="D235" s="273"/>
      <c r="E235" s="296" t="s">
        <v>519</v>
      </c>
      <c r="F235" s="147"/>
      <c r="G235" s="139"/>
      <c r="H235" s="139"/>
      <c r="I235" s="147"/>
      <c r="J235" s="139"/>
      <c r="K235" s="139"/>
      <c r="L235" s="147"/>
      <c r="M235" s="139"/>
      <c r="N235" s="139"/>
    </row>
    <row r="236" spans="1:14" ht="12.75">
      <c r="A236" s="280">
        <v>2841</v>
      </c>
      <c r="B236" s="273" t="s">
        <v>811</v>
      </c>
      <c r="C236" s="273" t="s">
        <v>685</v>
      </c>
      <c r="D236" s="273" t="s">
        <v>672</v>
      </c>
      <c r="E236" s="296" t="s">
        <v>827</v>
      </c>
      <c r="F236" s="147">
        <v>0</v>
      </c>
      <c r="G236" s="139">
        <v>0</v>
      </c>
      <c r="H236" s="139"/>
      <c r="I236" s="147">
        <v>0</v>
      </c>
      <c r="J236" s="139">
        <v>0</v>
      </c>
      <c r="K236" s="139"/>
      <c r="L236" s="147">
        <f t="shared" si="3"/>
        <v>0</v>
      </c>
      <c r="M236" s="139"/>
      <c r="N236" s="139"/>
    </row>
    <row r="237" spans="1:14" ht="25.5">
      <c r="A237" s="280">
        <v>2842</v>
      </c>
      <c r="B237" s="273" t="s">
        <v>811</v>
      </c>
      <c r="C237" s="273" t="s">
        <v>685</v>
      </c>
      <c r="D237" s="273" t="s">
        <v>675</v>
      </c>
      <c r="E237" s="296" t="s">
        <v>828</v>
      </c>
      <c r="F237" s="147">
        <v>0</v>
      </c>
      <c r="G237" s="147">
        <v>0</v>
      </c>
      <c r="H237" s="147"/>
      <c r="I237" s="147">
        <v>0</v>
      </c>
      <c r="J237" s="147">
        <v>0</v>
      </c>
      <c r="K237" s="147"/>
      <c r="L237" s="147">
        <f t="shared" si="3"/>
        <v>0</v>
      </c>
      <c r="M237" s="147"/>
      <c r="N237" s="147"/>
    </row>
    <row r="238" spans="1:14" ht="6" customHeight="1">
      <c r="A238" s="280">
        <v>2843</v>
      </c>
      <c r="B238" s="273" t="s">
        <v>811</v>
      </c>
      <c r="C238" s="273" t="s">
        <v>685</v>
      </c>
      <c r="D238" s="273" t="s">
        <v>449</v>
      </c>
      <c r="E238" s="296" t="s">
        <v>826</v>
      </c>
      <c r="F238" s="147">
        <v>0</v>
      </c>
      <c r="G238" s="147"/>
      <c r="H238" s="147"/>
      <c r="I238" s="147">
        <v>0</v>
      </c>
      <c r="J238" s="147"/>
      <c r="K238" s="147"/>
      <c r="L238" s="184">
        <f t="shared" si="3"/>
        <v>0</v>
      </c>
      <c r="M238" s="147"/>
      <c r="N238" s="147"/>
    </row>
    <row r="239" spans="1:14" ht="25.5">
      <c r="A239" s="280">
        <v>2850</v>
      </c>
      <c r="B239" s="273" t="s">
        <v>811</v>
      </c>
      <c r="C239" s="273" t="s">
        <v>688</v>
      </c>
      <c r="D239" s="273" t="s">
        <v>670</v>
      </c>
      <c r="E239" s="300" t="s">
        <v>829</v>
      </c>
      <c r="F239" s="147">
        <v>0</v>
      </c>
      <c r="G239" s="139">
        <v>0</v>
      </c>
      <c r="H239" s="139">
        <v>0</v>
      </c>
      <c r="I239" s="147">
        <v>0</v>
      </c>
      <c r="J239" s="139">
        <v>0</v>
      </c>
      <c r="K239" s="139">
        <v>0</v>
      </c>
      <c r="L239" s="147">
        <f t="shared" si="3"/>
        <v>0</v>
      </c>
      <c r="M239" s="139">
        <f>M241</f>
        <v>0</v>
      </c>
      <c r="N239" s="139">
        <f>N241</f>
        <v>0</v>
      </c>
    </row>
    <row r="240" spans="1:14" ht="12.75">
      <c r="A240" s="280"/>
      <c r="B240" s="273"/>
      <c r="C240" s="273"/>
      <c r="D240" s="273"/>
      <c r="E240" s="296" t="s">
        <v>519</v>
      </c>
      <c r="F240" s="147"/>
      <c r="G240" s="147"/>
      <c r="H240" s="147"/>
      <c r="I240" s="147"/>
      <c r="J240" s="147"/>
      <c r="K240" s="147"/>
      <c r="L240" s="147"/>
      <c r="M240" s="147"/>
      <c r="N240" s="147"/>
    </row>
    <row r="241" spans="1:14" ht="6.75" customHeight="1">
      <c r="A241" s="280">
        <v>2851</v>
      </c>
      <c r="B241" s="273" t="s">
        <v>811</v>
      </c>
      <c r="C241" s="273" t="s">
        <v>688</v>
      </c>
      <c r="D241" s="273" t="s">
        <v>672</v>
      </c>
      <c r="E241" s="301" t="s">
        <v>829</v>
      </c>
      <c r="F241" s="147">
        <v>0</v>
      </c>
      <c r="G241" s="147"/>
      <c r="H241" s="147"/>
      <c r="I241" s="147">
        <v>0</v>
      </c>
      <c r="J241" s="147"/>
      <c r="K241" s="147"/>
      <c r="L241" s="184">
        <f t="shared" si="3"/>
        <v>0</v>
      </c>
      <c r="M241" s="147"/>
      <c r="N241" s="147"/>
    </row>
    <row r="242" spans="1:14" ht="25.5">
      <c r="A242" s="280">
        <v>2860</v>
      </c>
      <c r="B242" s="273" t="s">
        <v>811</v>
      </c>
      <c r="C242" s="273" t="s">
        <v>691</v>
      </c>
      <c r="D242" s="273" t="s">
        <v>670</v>
      </c>
      <c r="E242" s="300" t="s">
        <v>830</v>
      </c>
      <c r="F242" s="147">
        <v>0</v>
      </c>
      <c r="G242" s="139">
        <v>0</v>
      </c>
      <c r="H242" s="139">
        <v>0</v>
      </c>
      <c r="I242" s="147">
        <v>0</v>
      </c>
      <c r="J242" s="139">
        <v>0</v>
      </c>
      <c r="K242" s="139">
        <v>0</v>
      </c>
      <c r="L242" s="147">
        <f t="shared" si="3"/>
        <v>0</v>
      </c>
      <c r="M242" s="139">
        <f>M244</f>
        <v>0</v>
      </c>
      <c r="N242" s="139">
        <f>N244</f>
        <v>0</v>
      </c>
    </row>
    <row r="243" spans="1:14" ht="12.75">
      <c r="A243" s="280"/>
      <c r="B243" s="273"/>
      <c r="C243" s="273"/>
      <c r="D243" s="273"/>
      <c r="E243" s="296" t="s">
        <v>519</v>
      </c>
      <c r="F243" s="147"/>
      <c r="G243" s="147"/>
      <c r="H243" s="147"/>
      <c r="I243" s="147"/>
      <c r="J243" s="147"/>
      <c r="K243" s="147"/>
      <c r="L243" s="147"/>
      <c r="M243" s="147"/>
      <c r="N243" s="147"/>
    </row>
    <row r="244" spans="1:14" ht="8.25" customHeight="1">
      <c r="A244" s="280">
        <v>2861</v>
      </c>
      <c r="B244" s="273" t="s">
        <v>811</v>
      </c>
      <c r="C244" s="273" t="s">
        <v>691</v>
      </c>
      <c r="D244" s="273" t="s">
        <v>672</v>
      </c>
      <c r="E244" s="301" t="s">
        <v>830</v>
      </c>
      <c r="F244" s="147">
        <v>0</v>
      </c>
      <c r="G244" s="147"/>
      <c r="H244" s="147"/>
      <c r="I244" s="147">
        <v>0</v>
      </c>
      <c r="J244" s="147"/>
      <c r="K244" s="147"/>
      <c r="L244" s="184">
        <f t="shared" si="3"/>
        <v>0</v>
      </c>
      <c r="M244" s="147"/>
      <c r="N244" s="147"/>
    </row>
    <row r="245" spans="1:14" ht="15" customHeight="1">
      <c r="A245" s="294">
        <v>2900</v>
      </c>
      <c r="B245" s="273" t="s">
        <v>831</v>
      </c>
      <c r="C245" s="273" t="s">
        <v>670</v>
      </c>
      <c r="D245" s="273" t="s">
        <v>670</v>
      </c>
      <c r="E245" s="295" t="s">
        <v>832</v>
      </c>
      <c r="F245" s="147">
        <v>5970</v>
      </c>
      <c r="G245" s="147">
        <v>5970</v>
      </c>
      <c r="H245" s="147">
        <v>0</v>
      </c>
      <c r="I245" s="147">
        <v>5970</v>
      </c>
      <c r="J245" s="147">
        <v>5970</v>
      </c>
      <c r="K245" s="147">
        <v>0</v>
      </c>
      <c r="L245" s="147">
        <f t="shared" si="3"/>
        <v>5704.3</v>
      </c>
      <c r="M245" s="147">
        <f>M247+M251+M255+M259+M263+M267+M270+M273</f>
        <v>5704.3</v>
      </c>
      <c r="N245" s="147">
        <f>N247+N251+N255+N259+N263+N267+N270+N273</f>
        <v>0</v>
      </c>
    </row>
    <row r="246" spans="1:14" ht="7.5" customHeight="1">
      <c r="A246" s="280"/>
      <c r="B246" s="273"/>
      <c r="C246" s="273"/>
      <c r="D246" s="273"/>
      <c r="E246" s="296" t="s">
        <v>213</v>
      </c>
      <c r="F246" s="147"/>
      <c r="G246" s="147"/>
      <c r="H246" s="147"/>
      <c r="I246" s="147"/>
      <c r="J246" s="147"/>
      <c r="K246" s="147"/>
      <c r="L246" s="184"/>
      <c r="M246" s="147"/>
      <c r="N246" s="147"/>
    </row>
    <row r="247" spans="1:14" ht="25.5">
      <c r="A247" s="280">
        <v>2910</v>
      </c>
      <c r="B247" s="273" t="s">
        <v>831</v>
      </c>
      <c r="C247" s="273" t="s">
        <v>672</v>
      </c>
      <c r="D247" s="273" t="s">
        <v>670</v>
      </c>
      <c r="E247" s="297" t="s">
        <v>833</v>
      </c>
      <c r="F247" s="147">
        <v>5970</v>
      </c>
      <c r="G247" s="139">
        <v>5970</v>
      </c>
      <c r="H247" s="139">
        <v>0</v>
      </c>
      <c r="I247" s="147">
        <v>5970</v>
      </c>
      <c r="J247" s="139">
        <v>5970</v>
      </c>
      <c r="K247" s="139">
        <v>0</v>
      </c>
      <c r="L247" s="147">
        <f t="shared" si="3"/>
        <v>5704.3</v>
      </c>
      <c r="M247" s="139">
        <f>SUM(M249:M250)</f>
        <v>5704.3</v>
      </c>
      <c r="N247" s="139">
        <f>SUM(N249:N250)</f>
        <v>0</v>
      </c>
    </row>
    <row r="248" spans="1:14" ht="12.75">
      <c r="A248" s="280"/>
      <c r="B248" s="273"/>
      <c r="C248" s="273"/>
      <c r="D248" s="273"/>
      <c r="E248" s="296" t="s">
        <v>519</v>
      </c>
      <c r="F248" s="147"/>
      <c r="G248" s="139"/>
      <c r="H248" s="139"/>
      <c r="I248" s="147"/>
      <c r="J248" s="139"/>
      <c r="K248" s="139"/>
      <c r="L248" s="147"/>
      <c r="M248" s="139"/>
      <c r="N248" s="139"/>
    </row>
    <row r="249" spans="1:14" ht="12.75">
      <c r="A249" s="280">
        <v>2911</v>
      </c>
      <c r="B249" s="273" t="s">
        <v>831</v>
      </c>
      <c r="C249" s="273" t="s">
        <v>672</v>
      </c>
      <c r="D249" s="273" t="s">
        <v>672</v>
      </c>
      <c r="E249" s="296" t="s">
        <v>834</v>
      </c>
      <c r="F249" s="147">
        <v>5970</v>
      </c>
      <c r="G249" s="147">
        <v>5970</v>
      </c>
      <c r="H249" s="147">
        <v>0</v>
      </c>
      <c r="I249" s="147">
        <v>5970</v>
      </c>
      <c r="J249" s="147">
        <v>5970</v>
      </c>
      <c r="K249" s="147">
        <v>0</v>
      </c>
      <c r="L249" s="147">
        <f t="shared" si="3"/>
        <v>5704.3</v>
      </c>
      <c r="M249" s="147">
        <v>5704.3</v>
      </c>
      <c r="N249" s="147"/>
    </row>
    <row r="250" spans="1:14" ht="7.5" customHeight="1">
      <c r="A250" s="280">
        <v>2912</v>
      </c>
      <c r="B250" s="273" t="s">
        <v>831</v>
      </c>
      <c r="C250" s="273" t="s">
        <v>672</v>
      </c>
      <c r="D250" s="273" t="s">
        <v>675</v>
      </c>
      <c r="E250" s="296" t="s">
        <v>835</v>
      </c>
      <c r="F250" s="147">
        <v>0</v>
      </c>
      <c r="G250" s="147"/>
      <c r="H250" s="147"/>
      <c r="I250" s="147">
        <v>0</v>
      </c>
      <c r="J250" s="147"/>
      <c r="K250" s="147"/>
      <c r="L250" s="147">
        <f t="shared" si="3"/>
        <v>0</v>
      </c>
      <c r="M250" s="147"/>
      <c r="N250" s="147"/>
    </row>
    <row r="251" spans="1:14" ht="12.75">
      <c r="A251" s="280">
        <v>2920</v>
      </c>
      <c r="B251" s="273" t="s">
        <v>831</v>
      </c>
      <c r="C251" s="273" t="s">
        <v>675</v>
      </c>
      <c r="D251" s="273" t="s">
        <v>670</v>
      </c>
      <c r="E251" s="297" t="s">
        <v>836</v>
      </c>
      <c r="F251" s="147">
        <v>0</v>
      </c>
      <c r="G251" s="139">
        <v>0</v>
      </c>
      <c r="H251" s="139">
        <v>0</v>
      </c>
      <c r="I251" s="147">
        <v>0</v>
      </c>
      <c r="J251" s="139">
        <v>0</v>
      </c>
      <c r="K251" s="139">
        <v>0</v>
      </c>
      <c r="L251" s="147">
        <f t="shared" si="3"/>
        <v>0</v>
      </c>
      <c r="M251" s="139">
        <f>SUM(M253:M254)</f>
        <v>0</v>
      </c>
      <c r="N251" s="139">
        <f>SUM(N253:N254)</f>
        <v>0</v>
      </c>
    </row>
    <row r="252" spans="1:14" ht="12.75">
      <c r="A252" s="280"/>
      <c r="B252" s="273"/>
      <c r="C252" s="273"/>
      <c r="D252" s="273"/>
      <c r="E252" s="296" t="s">
        <v>519</v>
      </c>
      <c r="F252" s="147"/>
      <c r="G252" s="139"/>
      <c r="H252" s="139"/>
      <c r="I252" s="147"/>
      <c r="J252" s="139"/>
      <c r="K252" s="139"/>
      <c r="L252" s="147"/>
      <c r="M252" s="139"/>
      <c r="N252" s="139"/>
    </row>
    <row r="253" spans="1:14" ht="12.75">
      <c r="A253" s="280">
        <v>2921</v>
      </c>
      <c r="B253" s="273" t="s">
        <v>831</v>
      </c>
      <c r="C253" s="273" t="s">
        <v>675</v>
      </c>
      <c r="D253" s="273" t="s">
        <v>672</v>
      </c>
      <c r="E253" s="296" t="s">
        <v>837</v>
      </c>
      <c r="F253" s="147">
        <v>0</v>
      </c>
      <c r="G253" s="147">
        <v>0</v>
      </c>
      <c r="H253" s="147">
        <v>0</v>
      </c>
      <c r="I253" s="147">
        <v>0</v>
      </c>
      <c r="J253" s="147">
        <v>0</v>
      </c>
      <c r="K253" s="147">
        <v>0</v>
      </c>
      <c r="L253" s="147">
        <f t="shared" si="3"/>
        <v>0</v>
      </c>
      <c r="M253" s="147"/>
      <c r="N253" s="147"/>
    </row>
    <row r="254" spans="1:14" ht="8.25" customHeight="1">
      <c r="A254" s="280">
        <v>2922</v>
      </c>
      <c r="B254" s="273" t="s">
        <v>831</v>
      </c>
      <c r="C254" s="273" t="s">
        <v>675</v>
      </c>
      <c r="D254" s="273" t="s">
        <v>675</v>
      </c>
      <c r="E254" s="296" t="s">
        <v>838</v>
      </c>
      <c r="F254" s="147">
        <v>0</v>
      </c>
      <c r="G254" s="147"/>
      <c r="H254" s="147"/>
      <c r="I254" s="147">
        <v>0</v>
      </c>
      <c r="J254" s="147"/>
      <c r="K254" s="147"/>
      <c r="L254" s="184">
        <f t="shared" si="3"/>
        <v>0</v>
      </c>
      <c r="M254" s="147"/>
      <c r="N254" s="147"/>
    </row>
    <row r="255" spans="1:14" ht="38.25">
      <c r="A255" s="280">
        <v>2930</v>
      </c>
      <c r="B255" s="273" t="s">
        <v>831</v>
      </c>
      <c r="C255" s="273" t="s">
        <v>449</v>
      </c>
      <c r="D255" s="273" t="s">
        <v>670</v>
      </c>
      <c r="E255" s="297" t="s">
        <v>839</v>
      </c>
      <c r="F255" s="147">
        <v>0</v>
      </c>
      <c r="G255" s="139">
        <v>0</v>
      </c>
      <c r="H255" s="139">
        <v>0</v>
      </c>
      <c r="I255" s="147">
        <v>0</v>
      </c>
      <c r="J255" s="139">
        <v>0</v>
      </c>
      <c r="K255" s="139">
        <v>0</v>
      </c>
      <c r="L255" s="147">
        <f t="shared" si="3"/>
        <v>0</v>
      </c>
      <c r="M255" s="139">
        <f>SUM(M257:M258)</f>
        <v>0</v>
      </c>
      <c r="N255" s="139">
        <f>SUM(N257:N258)</f>
        <v>0</v>
      </c>
    </row>
    <row r="256" spans="1:14" ht="12.75">
      <c r="A256" s="280"/>
      <c r="B256" s="273"/>
      <c r="C256" s="273"/>
      <c r="D256" s="273"/>
      <c r="E256" s="296" t="s">
        <v>519</v>
      </c>
      <c r="F256" s="147"/>
      <c r="G256" s="139"/>
      <c r="H256" s="139"/>
      <c r="I256" s="147"/>
      <c r="J256" s="139"/>
      <c r="K256" s="139"/>
      <c r="L256" s="147"/>
      <c r="M256" s="139"/>
      <c r="N256" s="139"/>
    </row>
    <row r="257" spans="1:14" ht="25.5">
      <c r="A257" s="280">
        <v>2931</v>
      </c>
      <c r="B257" s="273" t="s">
        <v>831</v>
      </c>
      <c r="C257" s="273" t="s">
        <v>449</v>
      </c>
      <c r="D257" s="273" t="s">
        <v>672</v>
      </c>
      <c r="E257" s="296" t="s">
        <v>840</v>
      </c>
      <c r="F257" s="147">
        <v>0</v>
      </c>
      <c r="G257" s="147"/>
      <c r="H257" s="147"/>
      <c r="I257" s="147">
        <v>0</v>
      </c>
      <c r="J257" s="147"/>
      <c r="K257" s="147"/>
      <c r="L257" s="147">
        <f t="shared" si="3"/>
        <v>0</v>
      </c>
      <c r="M257" s="147"/>
      <c r="N257" s="147"/>
    </row>
    <row r="258" spans="1:14" ht="12.75">
      <c r="A258" s="280">
        <v>2932</v>
      </c>
      <c r="B258" s="273" t="s">
        <v>831</v>
      </c>
      <c r="C258" s="273" t="s">
        <v>449</v>
      </c>
      <c r="D258" s="273" t="s">
        <v>675</v>
      </c>
      <c r="E258" s="296" t="s">
        <v>841</v>
      </c>
      <c r="F258" s="147">
        <v>0</v>
      </c>
      <c r="G258" s="147">
        <v>0</v>
      </c>
      <c r="H258" s="147"/>
      <c r="I258" s="147">
        <v>0</v>
      </c>
      <c r="J258" s="147">
        <v>0</v>
      </c>
      <c r="K258" s="147"/>
      <c r="L258" s="184">
        <f t="shared" si="3"/>
        <v>0</v>
      </c>
      <c r="M258" s="147"/>
      <c r="N258" s="147"/>
    </row>
    <row r="259" spans="1:14" ht="12" customHeight="1">
      <c r="A259" s="280">
        <v>2940</v>
      </c>
      <c r="B259" s="273" t="s">
        <v>831</v>
      </c>
      <c r="C259" s="273" t="s">
        <v>685</v>
      </c>
      <c r="D259" s="273" t="s">
        <v>670</v>
      </c>
      <c r="E259" s="297" t="s">
        <v>842</v>
      </c>
      <c r="F259" s="147">
        <v>0</v>
      </c>
      <c r="G259" s="139">
        <v>0</v>
      </c>
      <c r="H259" s="139">
        <v>0</v>
      </c>
      <c r="I259" s="147">
        <v>0</v>
      </c>
      <c r="J259" s="139">
        <v>0</v>
      </c>
      <c r="K259" s="139">
        <v>0</v>
      </c>
      <c r="L259" s="147">
        <f t="shared" si="3"/>
        <v>0</v>
      </c>
      <c r="M259" s="139">
        <f>SUM(M261:M262)</f>
        <v>0</v>
      </c>
      <c r="N259" s="139">
        <f>SUM(N261:N262)</f>
        <v>0</v>
      </c>
    </row>
    <row r="260" spans="1:14" ht="12.75" hidden="1">
      <c r="A260" s="280"/>
      <c r="B260" s="273"/>
      <c r="C260" s="273"/>
      <c r="D260" s="273"/>
      <c r="E260" s="296" t="s">
        <v>519</v>
      </c>
      <c r="F260" s="147"/>
      <c r="G260" s="139"/>
      <c r="H260" s="139"/>
      <c r="I260" s="147"/>
      <c r="J260" s="139"/>
      <c r="K260" s="139"/>
      <c r="L260" s="147"/>
      <c r="M260" s="139"/>
      <c r="N260" s="139"/>
    </row>
    <row r="261" spans="1:14" ht="12.75">
      <c r="A261" s="280">
        <v>2941</v>
      </c>
      <c r="B261" s="273" t="s">
        <v>831</v>
      </c>
      <c r="C261" s="273" t="s">
        <v>685</v>
      </c>
      <c r="D261" s="273" t="s">
        <v>672</v>
      </c>
      <c r="E261" s="296" t="s">
        <v>843</v>
      </c>
      <c r="F261" s="147">
        <v>0</v>
      </c>
      <c r="G261" s="147">
        <v>0</v>
      </c>
      <c r="H261" s="147"/>
      <c r="I261" s="147">
        <v>0</v>
      </c>
      <c r="J261" s="147">
        <v>0</v>
      </c>
      <c r="K261" s="147"/>
      <c r="L261" s="147">
        <f t="shared" si="3"/>
        <v>0</v>
      </c>
      <c r="M261" s="147"/>
      <c r="N261" s="147"/>
    </row>
    <row r="262" spans="1:14" ht="12.75">
      <c r="A262" s="280">
        <v>2942</v>
      </c>
      <c r="B262" s="273" t="s">
        <v>831</v>
      </c>
      <c r="C262" s="273" t="s">
        <v>685</v>
      </c>
      <c r="D262" s="273" t="s">
        <v>675</v>
      </c>
      <c r="E262" s="296" t="s">
        <v>844</v>
      </c>
      <c r="F262" s="147">
        <v>0</v>
      </c>
      <c r="G262" s="147"/>
      <c r="H262" s="147"/>
      <c r="I262" s="147">
        <v>0</v>
      </c>
      <c r="J262" s="147"/>
      <c r="K262" s="147"/>
      <c r="L262" s="184">
        <f t="shared" si="3"/>
        <v>0</v>
      </c>
      <c r="M262" s="147"/>
      <c r="N262" s="147"/>
    </row>
    <row r="263" spans="1:14" ht="12.75">
      <c r="A263" s="280">
        <v>2950</v>
      </c>
      <c r="B263" s="273" t="s">
        <v>831</v>
      </c>
      <c r="C263" s="273" t="s">
        <v>688</v>
      </c>
      <c r="D263" s="273" t="s">
        <v>670</v>
      </c>
      <c r="E263" s="297" t="s">
        <v>845</v>
      </c>
      <c r="F263" s="147">
        <v>0</v>
      </c>
      <c r="G263" s="139">
        <v>0</v>
      </c>
      <c r="H263" s="139">
        <v>0</v>
      </c>
      <c r="I263" s="147">
        <v>0</v>
      </c>
      <c r="J263" s="139">
        <v>0</v>
      </c>
      <c r="K263" s="139">
        <v>0</v>
      </c>
      <c r="L263" s="147">
        <f t="shared" si="3"/>
        <v>0</v>
      </c>
      <c r="M263" s="139">
        <f>SUM(M265:M266)</f>
        <v>0</v>
      </c>
      <c r="N263" s="139">
        <f>SUM(N265:N266)</f>
        <v>0</v>
      </c>
    </row>
    <row r="264" spans="1:14" ht="12.75" hidden="1">
      <c r="A264" s="280"/>
      <c r="B264" s="273"/>
      <c r="C264" s="273"/>
      <c r="D264" s="273"/>
      <c r="E264" s="296" t="s">
        <v>519</v>
      </c>
      <c r="F264" s="147"/>
      <c r="G264" s="139"/>
      <c r="H264" s="139"/>
      <c r="I264" s="147"/>
      <c r="J264" s="139"/>
      <c r="K264" s="139"/>
      <c r="L264" s="147"/>
      <c r="M264" s="139"/>
      <c r="N264" s="139"/>
    </row>
    <row r="265" spans="1:14" ht="12.75">
      <c r="A265" s="280">
        <v>2951</v>
      </c>
      <c r="B265" s="273" t="s">
        <v>831</v>
      </c>
      <c r="C265" s="273" t="s">
        <v>688</v>
      </c>
      <c r="D265" s="273" t="s">
        <v>672</v>
      </c>
      <c r="E265" s="296" t="s">
        <v>846</v>
      </c>
      <c r="F265" s="147">
        <v>0</v>
      </c>
      <c r="G265" s="147">
        <v>0</v>
      </c>
      <c r="H265" s="147">
        <v>0</v>
      </c>
      <c r="I265" s="147">
        <v>0</v>
      </c>
      <c r="J265" s="147">
        <v>0</v>
      </c>
      <c r="K265" s="147">
        <v>0</v>
      </c>
      <c r="L265" s="147">
        <f t="shared" si="3"/>
        <v>0</v>
      </c>
      <c r="M265" s="147"/>
      <c r="N265" s="147"/>
    </row>
    <row r="266" spans="1:14" ht="7.5" customHeight="1">
      <c r="A266" s="280">
        <v>2952</v>
      </c>
      <c r="B266" s="273" t="s">
        <v>831</v>
      </c>
      <c r="C266" s="273" t="s">
        <v>688</v>
      </c>
      <c r="D266" s="273" t="s">
        <v>675</v>
      </c>
      <c r="E266" s="296" t="s">
        <v>847</v>
      </c>
      <c r="F266" s="147">
        <v>0</v>
      </c>
      <c r="G266" s="147"/>
      <c r="H266" s="147"/>
      <c r="I266" s="147">
        <v>0</v>
      </c>
      <c r="J266" s="147"/>
      <c r="K266" s="147"/>
      <c r="L266" s="184">
        <f t="shared" si="3"/>
        <v>0</v>
      </c>
      <c r="M266" s="147"/>
      <c r="N266" s="147"/>
    </row>
    <row r="267" spans="1:14" ht="25.5">
      <c r="A267" s="280">
        <v>2960</v>
      </c>
      <c r="B267" s="273" t="s">
        <v>831</v>
      </c>
      <c r="C267" s="273" t="s">
        <v>691</v>
      </c>
      <c r="D267" s="273" t="s">
        <v>670</v>
      </c>
      <c r="E267" s="297" t="s">
        <v>848</v>
      </c>
      <c r="F267" s="147">
        <v>0</v>
      </c>
      <c r="G267" s="139">
        <v>0</v>
      </c>
      <c r="H267" s="139">
        <v>0</v>
      </c>
      <c r="I267" s="147">
        <v>0</v>
      </c>
      <c r="J267" s="139">
        <v>0</v>
      </c>
      <c r="K267" s="139">
        <v>0</v>
      </c>
      <c r="L267" s="147">
        <f t="shared" si="3"/>
        <v>0</v>
      </c>
      <c r="M267" s="139">
        <f>M269</f>
        <v>0</v>
      </c>
      <c r="N267" s="139">
        <f>N269</f>
        <v>0</v>
      </c>
    </row>
    <row r="268" spans="1:14" ht="0.75" customHeight="1">
      <c r="A268" s="280"/>
      <c r="B268" s="273"/>
      <c r="C268" s="273"/>
      <c r="D268" s="273"/>
      <c r="E268" s="296" t="s">
        <v>519</v>
      </c>
      <c r="F268" s="147"/>
      <c r="G268" s="147"/>
      <c r="H268" s="147"/>
      <c r="I268" s="147"/>
      <c r="J268" s="147"/>
      <c r="K268" s="147"/>
      <c r="L268" s="147"/>
      <c r="M268" s="147"/>
      <c r="N268" s="147"/>
    </row>
    <row r="269" spans="1:14" ht="25.5" hidden="1">
      <c r="A269" s="280">
        <v>2961</v>
      </c>
      <c r="B269" s="273" t="s">
        <v>831</v>
      </c>
      <c r="C269" s="273" t="s">
        <v>691</v>
      </c>
      <c r="D269" s="273" t="s">
        <v>672</v>
      </c>
      <c r="E269" s="296" t="s">
        <v>848</v>
      </c>
      <c r="F269" s="147">
        <v>0</v>
      </c>
      <c r="G269" s="147">
        <v>0</v>
      </c>
      <c r="H269" s="147"/>
      <c r="I269" s="147">
        <v>0</v>
      </c>
      <c r="J269" s="147">
        <v>0</v>
      </c>
      <c r="K269" s="147"/>
      <c r="L269" s="184">
        <f t="shared" si="3"/>
        <v>0</v>
      </c>
      <c r="M269" s="147">
        <f>'[1]usman varc'!K36</f>
        <v>0</v>
      </c>
      <c r="N269" s="147"/>
    </row>
    <row r="270" spans="1:14" ht="25.5" hidden="1">
      <c r="A270" s="280">
        <v>2970</v>
      </c>
      <c r="B270" s="273" t="s">
        <v>831</v>
      </c>
      <c r="C270" s="273" t="s">
        <v>694</v>
      </c>
      <c r="D270" s="273" t="s">
        <v>670</v>
      </c>
      <c r="E270" s="297" t="s">
        <v>849</v>
      </c>
      <c r="F270" s="147">
        <v>0</v>
      </c>
      <c r="G270" s="139">
        <v>0</v>
      </c>
      <c r="H270" s="139">
        <v>0</v>
      </c>
      <c r="I270" s="147">
        <v>0</v>
      </c>
      <c r="J270" s="139">
        <v>0</v>
      </c>
      <c r="K270" s="139">
        <v>0</v>
      </c>
      <c r="L270" s="147">
        <f t="shared" si="3"/>
        <v>0</v>
      </c>
      <c r="M270" s="139">
        <f>M272</f>
        <v>0</v>
      </c>
      <c r="N270" s="139">
        <f>N272</f>
        <v>0</v>
      </c>
    </row>
    <row r="271" spans="1:14" ht="12.75">
      <c r="A271" s="280"/>
      <c r="B271" s="273"/>
      <c r="C271" s="273"/>
      <c r="D271" s="273"/>
      <c r="E271" s="296" t="s">
        <v>519</v>
      </c>
      <c r="F271" s="147"/>
      <c r="G271" s="147"/>
      <c r="H271" s="147"/>
      <c r="I271" s="147"/>
      <c r="J271" s="147"/>
      <c r="K271" s="147"/>
      <c r="L271" s="147"/>
      <c r="M271" s="147"/>
      <c r="N271" s="147"/>
    </row>
    <row r="272" spans="1:14" ht="25.5">
      <c r="A272" s="280">
        <v>2971</v>
      </c>
      <c r="B272" s="273" t="s">
        <v>831</v>
      </c>
      <c r="C272" s="273" t="s">
        <v>694</v>
      </c>
      <c r="D272" s="273" t="s">
        <v>672</v>
      </c>
      <c r="E272" s="296" t="s">
        <v>849</v>
      </c>
      <c r="F272" s="147">
        <v>0</v>
      </c>
      <c r="G272" s="147"/>
      <c r="H272" s="147"/>
      <c r="I272" s="147">
        <v>0</v>
      </c>
      <c r="J272" s="147"/>
      <c r="K272" s="147"/>
      <c r="L272" s="184">
        <f t="shared" si="3"/>
        <v>0</v>
      </c>
      <c r="M272" s="147"/>
      <c r="N272" s="147"/>
    </row>
    <row r="273" spans="1:14" ht="12.75">
      <c r="A273" s="280">
        <v>2980</v>
      </c>
      <c r="B273" s="273" t="s">
        <v>831</v>
      </c>
      <c r="C273" s="273" t="s">
        <v>696</v>
      </c>
      <c r="D273" s="273" t="s">
        <v>670</v>
      </c>
      <c r="E273" s="297" t="s">
        <v>850</v>
      </c>
      <c r="F273" s="147">
        <v>0</v>
      </c>
      <c r="G273" s="139">
        <v>0</v>
      </c>
      <c r="H273" s="139">
        <v>0</v>
      </c>
      <c r="I273" s="147">
        <v>0</v>
      </c>
      <c r="J273" s="139">
        <v>0</v>
      </c>
      <c r="K273" s="139">
        <v>0</v>
      </c>
      <c r="L273" s="147">
        <f t="shared" si="3"/>
        <v>0</v>
      </c>
      <c r="M273" s="139">
        <f>M275</f>
        <v>0</v>
      </c>
      <c r="N273" s="139">
        <f>N275</f>
        <v>0</v>
      </c>
    </row>
    <row r="274" spans="1:14" ht="12" customHeight="1">
      <c r="A274" s="280"/>
      <c r="B274" s="273"/>
      <c r="C274" s="273"/>
      <c r="D274" s="273"/>
      <c r="E274" s="296" t="s">
        <v>519</v>
      </c>
      <c r="F274" s="147"/>
      <c r="G274" s="147"/>
      <c r="H274" s="147"/>
      <c r="I274" s="147"/>
      <c r="J274" s="147"/>
      <c r="K274" s="147"/>
      <c r="L274" s="147"/>
      <c r="M274" s="147"/>
      <c r="N274" s="147"/>
    </row>
    <row r="275" spans="1:14" ht="12.75" hidden="1">
      <c r="A275" s="280">
        <v>2981</v>
      </c>
      <c r="B275" s="273" t="s">
        <v>831</v>
      </c>
      <c r="C275" s="273" t="s">
        <v>696</v>
      </c>
      <c r="D275" s="273" t="s">
        <v>672</v>
      </c>
      <c r="E275" s="296" t="s">
        <v>850</v>
      </c>
      <c r="F275" s="147">
        <v>0</v>
      </c>
      <c r="G275" s="147"/>
      <c r="H275" s="147"/>
      <c r="I275" s="147">
        <v>0</v>
      </c>
      <c r="J275" s="147"/>
      <c r="K275" s="147"/>
      <c r="L275" s="147">
        <f aca="true" t="shared" si="4" ref="L275:L307">M275+N275</f>
        <v>0</v>
      </c>
      <c r="M275" s="147"/>
      <c r="N275" s="147"/>
    </row>
    <row r="276" spans="1:14" ht="15" customHeight="1">
      <c r="A276" s="294">
        <v>3000</v>
      </c>
      <c r="B276" s="273" t="s">
        <v>851</v>
      </c>
      <c r="C276" s="273" t="s">
        <v>670</v>
      </c>
      <c r="D276" s="273" t="s">
        <v>670</v>
      </c>
      <c r="E276" s="295" t="s">
        <v>852</v>
      </c>
      <c r="F276" s="147">
        <v>120</v>
      </c>
      <c r="G276" s="147">
        <v>120</v>
      </c>
      <c r="H276" s="147">
        <v>0</v>
      </c>
      <c r="I276" s="147">
        <v>850</v>
      </c>
      <c r="J276" s="147">
        <v>850</v>
      </c>
      <c r="K276" s="147">
        <v>0</v>
      </c>
      <c r="L276" s="147">
        <f t="shared" si="4"/>
        <v>780</v>
      </c>
      <c r="M276" s="147">
        <f>M278+M282+M285+M288+M291+M294+M297+M300++M304</f>
        <v>780</v>
      </c>
      <c r="N276" s="147">
        <f>N278+N282+N285+N288+N291+N294+N297+N300++N304</f>
        <v>0</v>
      </c>
    </row>
    <row r="277" spans="1:14" ht="12.75" hidden="1">
      <c r="A277" s="280"/>
      <c r="B277" s="273"/>
      <c r="C277" s="273"/>
      <c r="D277" s="273"/>
      <c r="E277" s="296" t="s">
        <v>213</v>
      </c>
      <c r="F277" s="147"/>
      <c r="G277" s="147"/>
      <c r="H277" s="147"/>
      <c r="I277" s="147"/>
      <c r="J277" s="147"/>
      <c r="K277" s="147"/>
      <c r="L277" s="147"/>
      <c r="M277" s="147"/>
      <c r="N277" s="147"/>
    </row>
    <row r="278" spans="1:14" ht="12.75" hidden="1">
      <c r="A278" s="280">
        <v>3010</v>
      </c>
      <c r="B278" s="273" t="s">
        <v>851</v>
      </c>
      <c r="C278" s="273" t="s">
        <v>672</v>
      </c>
      <c r="D278" s="273" t="s">
        <v>670</v>
      </c>
      <c r="E278" s="297" t="s">
        <v>853</v>
      </c>
      <c r="F278" s="147">
        <v>0</v>
      </c>
      <c r="G278" s="139">
        <v>0</v>
      </c>
      <c r="H278" s="139">
        <v>0</v>
      </c>
      <c r="I278" s="147">
        <v>0</v>
      </c>
      <c r="J278" s="139">
        <v>0</v>
      </c>
      <c r="K278" s="139">
        <v>0</v>
      </c>
      <c r="L278" s="147">
        <f t="shared" si="4"/>
        <v>0</v>
      </c>
      <c r="M278" s="139">
        <f>M280+M281</f>
        <v>0</v>
      </c>
      <c r="N278" s="139">
        <f>N280+N281</f>
        <v>0</v>
      </c>
    </row>
    <row r="279" spans="1:14" ht="12.75" hidden="1">
      <c r="A279" s="280"/>
      <c r="B279" s="273"/>
      <c r="C279" s="273"/>
      <c r="D279" s="273"/>
      <c r="E279" s="296" t="s">
        <v>519</v>
      </c>
      <c r="F279" s="147"/>
      <c r="G279" s="139"/>
      <c r="H279" s="139"/>
      <c r="I279" s="147"/>
      <c r="J279" s="139"/>
      <c r="K279" s="139"/>
      <c r="L279" s="147"/>
      <c r="M279" s="139"/>
      <c r="N279" s="139"/>
    </row>
    <row r="280" spans="1:14" ht="12.75" hidden="1">
      <c r="A280" s="280">
        <v>3011</v>
      </c>
      <c r="B280" s="273" t="s">
        <v>851</v>
      </c>
      <c r="C280" s="273" t="s">
        <v>672</v>
      </c>
      <c r="D280" s="273" t="s">
        <v>672</v>
      </c>
      <c r="E280" s="296" t="s">
        <v>854</v>
      </c>
      <c r="F280" s="147">
        <v>0</v>
      </c>
      <c r="G280" s="147"/>
      <c r="H280" s="147"/>
      <c r="I280" s="147">
        <v>0</v>
      </c>
      <c r="J280" s="147"/>
      <c r="K280" s="147"/>
      <c r="L280" s="147">
        <f t="shared" si="4"/>
        <v>0</v>
      </c>
      <c r="M280" s="147"/>
      <c r="N280" s="147"/>
    </row>
    <row r="281" spans="1:14" ht="12.75" hidden="1">
      <c r="A281" s="280">
        <v>3012</v>
      </c>
      <c r="B281" s="273" t="s">
        <v>851</v>
      </c>
      <c r="C281" s="273" t="s">
        <v>672</v>
      </c>
      <c r="D281" s="273" t="s">
        <v>675</v>
      </c>
      <c r="E281" s="296" t="s">
        <v>855</v>
      </c>
      <c r="F281" s="147">
        <v>0</v>
      </c>
      <c r="G281" s="139"/>
      <c r="H281" s="147"/>
      <c r="I281" s="147">
        <v>0</v>
      </c>
      <c r="J281" s="139"/>
      <c r="K281" s="147"/>
      <c r="L281" s="147">
        <f t="shared" si="4"/>
        <v>0</v>
      </c>
      <c r="M281" s="139"/>
      <c r="N281" s="147"/>
    </row>
    <row r="282" spans="1:14" ht="12.75" hidden="1">
      <c r="A282" s="280">
        <v>3020</v>
      </c>
      <c r="B282" s="273" t="s">
        <v>851</v>
      </c>
      <c r="C282" s="273" t="s">
        <v>675</v>
      </c>
      <c r="D282" s="273" t="s">
        <v>670</v>
      </c>
      <c r="E282" s="297" t="s">
        <v>856</v>
      </c>
      <c r="F282" s="147">
        <v>0</v>
      </c>
      <c r="G282" s="139">
        <v>0</v>
      </c>
      <c r="H282" s="139">
        <v>0</v>
      </c>
      <c r="I282" s="147">
        <v>0</v>
      </c>
      <c r="J282" s="139">
        <v>0</v>
      </c>
      <c r="K282" s="139">
        <v>0</v>
      </c>
      <c r="L282" s="147">
        <f t="shared" si="4"/>
        <v>0</v>
      </c>
      <c r="M282" s="139">
        <f>M284</f>
        <v>0</v>
      </c>
      <c r="N282" s="139">
        <f>N284</f>
        <v>0</v>
      </c>
    </row>
    <row r="283" spans="1:14" ht="12.75" hidden="1">
      <c r="A283" s="280"/>
      <c r="B283" s="273"/>
      <c r="C283" s="273"/>
      <c r="D283" s="273"/>
      <c r="E283" s="296" t="s">
        <v>519</v>
      </c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2.75" hidden="1">
      <c r="A284" s="280">
        <v>3021</v>
      </c>
      <c r="B284" s="273" t="s">
        <v>851</v>
      </c>
      <c r="C284" s="273" t="s">
        <v>675</v>
      </c>
      <c r="D284" s="273" t="s">
        <v>672</v>
      </c>
      <c r="E284" s="296" t="s">
        <v>856</v>
      </c>
      <c r="F284" s="147">
        <v>0</v>
      </c>
      <c r="G284" s="147"/>
      <c r="H284" s="147"/>
      <c r="I284" s="147">
        <v>0</v>
      </c>
      <c r="J284" s="147"/>
      <c r="K284" s="147"/>
      <c r="L284" s="147">
        <f t="shared" si="4"/>
        <v>0</v>
      </c>
      <c r="M284" s="147"/>
      <c r="N284" s="147"/>
    </row>
    <row r="285" spans="1:14" ht="12.75">
      <c r="A285" s="280">
        <v>3030</v>
      </c>
      <c r="B285" s="273" t="s">
        <v>851</v>
      </c>
      <c r="C285" s="273" t="s">
        <v>449</v>
      </c>
      <c r="D285" s="273" t="s">
        <v>670</v>
      </c>
      <c r="E285" s="297" t="s">
        <v>857</v>
      </c>
      <c r="F285" s="147">
        <v>0</v>
      </c>
      <c r="G285" s="139">
        <v>0</v>
      </c>
      <c r="H285" s="139">
        <v>0</v>
      </c>
      <c r="I285" s="147">
        <v>300</v>
      </c>
      <c r="J285" s="139">
        <v>300</v>
      </c>
      <c r="K285" s="139">
        <v>0</v>
      </c>
      <c r="L285" s="147">
        <f t="shared" si="4"/>
        <v>300</v>
      </c>
      <c r="M285" s="139">
        <f>M287</f>
        <v>300</v>
      </c>
      <c r="N285" s="139">
        <f>N287</f>
        <v>0</v>
      </c>
    </row>
    <row r="286" spans="1:14" ht="12.75">
      <c r="A286" s="280"/>
      <c r="B286" s="273"/>
      <c r="C286" s="273"/>
      <c r="D286" s="273"/>
      <c r="E286" s="296" t="s">
        <v>519</v>
      </c>
      <c r="F286" s="147"/>
      <c r="G286" s="147"/>
      <c r="H286" s="147"/>
      <c r="I286" s="147"/>
      <c r="J286" s="147"/>
      <c r="K286" s="147"/>
      <c r="L286" s="147"/>
      <c r="M286" s="147"/>
      <c r="N286" s="147"/>
    </row>
    <row r="287" spans="1:14" ht="15.75" customHeight="1">
      <c r="A287" s="280">
        <v>3031</v>
      </c>
      <c r="B287" s="273" t="s">
        <v>851</v>
      </c>
      <c r="C287" s="273" t="s">
        <v>449</v>
      </c>
      <c r="D287" s="273" t="s">
        <v>672</v>
      </c>
      <c r="E287" s="296" t="s">
        <v>857</v>
      </c>
      <c r="F287" s="147">
        <v>0</v>
      </c>
      <c r="G287" s="147">
        <v>0</v>
      </c>
      <c r="H287" s="147"/>
      <c r="I287" s="147">
        <v>300</v>
      </c>
      <c r="J287" s="147">
        <v>300</v>
      </c>
      <c r="K287" s="147"/>
      <c r="L287" s="147">
        <f t="shared" si="4"/>
        <v>300</v>
      </c>
      <c r="M287" s="147">
        <v>300</v>
      </c>
      <c r="N287" s="147"/>
    </row>
    <row r="288" spans="1:14" ht="12.75">
      <c r="A288" s="280">
        <v>3040</v>
      </c>
      <c r="B288" s="273" t="s">
        <v>851</v>
      </c>
      <c r="C288" s="273" t="s">
        <v>685</v>
      </c>
      <c r="D288" s="273" t="s">
        <v>670</v>
      </c>
      <c r="E288" s="297" t="s">
        <v>858</v>
      </c>
      <c r="F288" s="147">
        <v>120</v>
      </c>
      <c r="G288" s="139">
        <v>120</v>
      </c>
      <c r="H288" s="139">
        <v>0</v>
      </c>
      <c r="I288" s="147">
        <v>250</v>
      </c>
      <c r="J288" s="139">
        <v>250</v>
      </c>
      <c r="K288" s="139">
        <v>0</v>
      </c>
      <c r="L288" s="147">
        <f t="shared" si="4"/>
        <v>180</v>
      </c>
      <c r="M288" s="139">
        <f>M290</f>
        <v>180</v>
      </c>
      <c r="N288" s="139">
        <f>N290</f>
        <v>0</v>
      </c>
    </row>
    <row r="289" spans="1:14" ht="12.75">
      <c r="A289" s="280"/>
      <c r="B289" s="273"/>
      <c r="C289" s="273"/>
      <c r="D289" s="273"/>
      <c r="E289" s="296" t="s">
        <v>519</v>
      </c>
      <c r="F289" s="147"/>
      <c r="G289" s="147"/>
      <c r="H289" s="147"/>
      <c r="I289" s="147"/>
      <c r="J289" s="147"/>
      <c r="K289" s="147"/>
      <c r="L289" s="147"/>
      <c r="M289" s="147"/>
      <c r="N289" s="147"/>
    </row>
    <row r="290" spans="1:14" ht="13.5" customHeight="1">
      <c r="A290" s="280">
        <v>3041</v>
      </c>
      <c r="B290" s="273" t="s">
        <v>851</v>
      </c>
      <c r="C290" s="273" t="s">
        <v>685</v>
      </c>
      <c r="D290" s="273" t="s">
        <v>672</v>
      </c>
      <c r="E290" s="296" t="s">
        <v>858</v>
      </c>
      <c r="F290" s="147">
        <v>120</v>
      </c>
      <c r="G290" s="147">
        <v>120</v>
      </c>
      <c r="H290" s="147"/>
      <c r="I290" s="147">
        <v>250</v>
      </c>
      <c r="J290" s="147">
        <v>250</v>
      </c>
      <c r="K290" s="147"/>
      <c r="L290" s="147">
        <f t="shared" si="4"/>
        <v>180</v>
      </c>
      <c r="M290" s="147">
        <v>180</v>
      </c>
      <c r="N290" s="147"/>
    </row>
    <row r="291" spans="1:14" ht="12.75">
      <c r="A291" s="280">
        <v>3050</v>
      </c>
      <c r="B291" s="273" t="s">
        <v>851</v>
      </c>
      <c r="C291" s="273" t="s">
        <v>688</v>
      </c>
      <c r="D291" s="273" t="s">
        <v>670</v>
      </c>
      <c r="E291" s="297" t="s">
        <v>859</v>
      </c>
      <c r="F291" s="147">
        <v>0</v>
      </c>
      <c r="G291" s="139">
        <v>0</v>
      </c>
      <c r="H291" s="139">
        <v>0</v>
      </c>
      <c r="I291" s="147">
        <v>0</v>
      </c>
      <c r="J291" s="139">
        <v>0</v>
      </c>
      <c r="K291" s="139">
        <v>0</v>
      </c>
      <c r="L291" s="147">
        <f t="shared" si="4"/>
        <v>0</v>
      </c>
      <c r="M291" s="139">
        <f>M293</f>
        <v>0</v>
      </c>
      <c r="N291" s="139">
        <f>N293</f>
        <v>0</v>
      </c>
    </row>
    <row r="292" spans="1:14" ht="12.75">
      <c r="A292" s="280"/>
      <c r="B292" s="273"/>
      <c r="C292" s="273"/>
      <c r="D292" s="273"/>
      <c r="E292" s="296" t="s">
        <v>519</v>
      </c>
      <c r="F292" s="147"/>
      <c r="G292" s="147"/>
      <c r="H292" s="147"/>
      <c r="I292" s="147"/>
      <c r="J292" s="147"/>
      <c r="K292" s="147"/>
      <c r="L292" s="147"/>
      <c r="M292" s="147"/>
      <c r="N292" s="147"/>
    </row>
    <row r="293" spans="1:14" ht="6.75" customHeight="1">
      <c r="A293" s="280">
        <v>3051</v>
      </c>
      <c r="B293" s="273" t="s">
        <v>851</v>
      </c>
      <c r="C293" s="273" t="s">
        <v>688</v>
      </c>
      <c r="D293" s="273" t="s">
        <v>672</v>
      </c>
      <c r="E293" s="296" t="s">
        <v>859</v>
      </c>
      <c r="F293" s="147">
        <v>0</v>
      </c>
      <c r="G293" s="147"/>
      <c r="H293" s="147"/>
      <c r="I293" s="147">
        <v>0</v>
      </c>
      <c r="J293" s="147"/>
      <c r="K293" s="147"/>
      <c r="L293" s="147">
        <f t="shared" si="4"/>
        <v>0</v>
      </c>
      <c r="M293" s="147"/>
      <c r="N293" s="147"/>
    </row>
    <row r="294" spans="1:14" ht="12.75">
      <c r="A294" s="280">
        <v>3060</v>
      </c>
      <c r="B294" s="273" t="s">
        <v>851</v>
      </c>
      <c r="C294" s="273" t="s">
        <v>691</v>
      </c>
      <c r="D294" s="273" t="s">
        <v>670</v>
      </c>
      <c r="E294" s="297" t="s">
        <v>860</v>
      </c>
      <c r="F294" s="147">
        <v>0</v>
      </c>
      <c r="G294" s="139">
        <v>0</v>
      </c>
      <c r="H294" s="139">
        <v>0</v>
      </c>
      <c r="I294" s="147">
        <v>0</v>
      </c>
      <c r="J294" s="139">
        <v>0</v>
      </c>
      <c r="K294" s="139">
        <v>0</v>
      </c>
      <c r="L294" s="147">
        <f t="shared" si="4"/>
        <v>0</v>
      </c>
      <c r="M294" s="139">
        <f>M296</f>
        <v>0</v>
      </c>
      <c r="N294" s="139">
        <f>N296</f>
        <v>0</v>
      </c>
    </row>
    <row r="295" spans="1:14" ht="12.75">
      <c r="A295" s="280"/>
      <c r="B295" s="273"/>
      <c r="C295" s="273"/>
      <c r="D295" s="273"/>
      <c r="E295" s="296" t="s">
        <v>519</v>
      </c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1:14" ht="8.25" customHeight="1">
      <c r="A296" s="280">
        <v>3061</v>
      </c>
      <c r="B296" s="273" t="s">
        <v>851</v>
      </c>
      <c r="C296" s="273" t="s">
        <v>691</v>
      </c>
      <c r="D296" s="273" t="s">
        <v>672</v>
      </c>
      <c r="E296" s="296" t="s">
        <v>860</v>
      </c>
      <c r="F296" s="147">
        <v>0</v>
      </c>
      <c r="G296" s="147"/>
      <c r="H296" s="147"/>
      <c r="I296" s="147">
        <v>0</v>
      </c>
      <c r="J296" s="147"/>
      <c r="K296" s="147"/>
      <c r="L296" s="147">
        <f t="shared" si="4"/>
        <v>0</v>
      </c>
      <c r="M296" s="147"/>
      <c r="N296" s="147"/>
    </row>
    <row r="297" spans="1:14" ht="25.5">
      <c r="A297" s="280">
        <v>3070</v>
      </c>
      <c r="B297" s="273" t="s">
        <v>851</v>
      </c>
      <c r="C297" s="273" t="s">
        <v>694</v>
      </c>
      <c r="D297" s="273" t="s">
        <v>670</v>
      </c>
      <c r="E297" s="297" t="s">
        <v>861</v>
      </c>
      <c r="F297" s="147">
        <v>0</v>
      </c>
      <c r="G297" s="139">
        <v>0</v>
      </c>
      <c r="H297" s="139">
        <v>0</v>
      </c>
      <c r="I297" s="147">
        <v>300</v>
      </c>
      <c r="J297" s="139">
        <v>300</v>
      </c>
      <c r="K297" s="139">
        <v>0</v>
      </c>
      <c r="L297" s="147">
        <f t="shared" si="4"/>
        <v>300</v>
      </c>
      <c r="M297" s="139">
        <f>M299</f>
        <v>300</v>
      </c>
      <c r="N297" s="139">
        <f>N299</f>
        <v>0</v>
      </c>
    </row>
    <row r="298" spans="1:14" ht="12.75">
      <c r="A298" s="280"/>
      <c r="B298" s="273"/>
      <c r="C298" s="273"/>
      <c r="D298" s="273"/>
      <c r="E298" s="296" t="s">
        <v>519</v>
      </c>
      <c r="F298" s="147"/>
      <c r="G298" s="147"/>
      <c r="H298" s="147"/>
      <c r="I298" s="147"/>
      <c r="J298" s="147"/>
      <c r="K298" s="147"/>
      <c r="L298" s="147"/>
      <c r="M298" s="147"/>
      <c r="N298" s="147"/>
    </row>
    <row r="299" spans="1:14" ht="15.75" customHeight="1">
      <c r="A299" s="280">
        <v>3071</v>
      </c>
      <c r="B299" s="273" t="s">
        <v>851</v>
      </c>
      <c r="C299" s="273" t="s">
        <v>694</v>
      </c>
      <c r="D299" s="273" t="s">
        <v>672</v>
      </c>
      <c r="E299" s="296" t="s">
        <v>861</v>
      </c>
      <c r="F299" s="147">
        <v>0</v>
      </c>
      <c r="G299" s="147">
        <v>0</v>
      </c>
      <c r="H299" s="147"/>
      <c r="I299" s="147">
        <v>300</v>
      </c>
      <c r="J299" s="147">
        <v>300</v>
      </c>
      <c r="K299" s="147"/>
      <c r="L299" s="147">
        <f t="shared" si="4"/>
        <v>300</v>
      </c>
      <c r="M299" s="147">
        <v>300</v>
      </c>
      <c r="N299" s="147"/>
    </row>
    <row r="300" spans="1:14" ht="9" customHeight="1">
      <c r="A300" s="280">
        <v>3080</v>
      </c>
      <c r="B300" s="273" t="s">
        <v>851</v>
      </c>
      <c r="C300" s="273" t="s">
        <v>696</v>
      </c>
      <c r="D300" s="273" t="s">
        <v>670</v>
      </c>
      <c r="E300" s="297" t="s">
        <v>862</v>
      </c>
      <c r="F300" s="147">
        <v>0</v>
      </c>
      <c r="G300" s="139">
        <v>0</v>
      </c>
      <c r="H300" s="139">
        <v>0</v>
      </c>
      <c r="I300" s="147">
        <v>0</v>
      </c>
      <c r="J300" s="139">
        <v>0</v>
      </c>
      <c r="K300" s="139">
        <v>0</v>
      </c>
      <c r="L300" s="147">
        <f t="shared" si="4"/>
        <v>0</v>
      </c>
      <c r="M300" s="139">
        <f>M302</f>
        <v>0</v>
      </c>
      <c r="N300" s="139">
        <f>N302</f>
        <v>0</v>
      </c>
    </row>
    <row r="301" spans="1:14" ht="12.75">
      <c r="A301" s="280"/>
      <c r="B301" s="273"/>
      <c r="C301" s="273"/>
      <c r="D301" s="273"/>
      <c r="E301" s="296" t="s">
        <v>519</v>
      </c>
      <c r="F301" s="147"/>
      <c r="G301" s="147"/>
      <c r="H301" s="147"/>
      <c r="I301" s="147"/>
      <c r="J301" s="147"/>
      <c r="K301" s="147"/>
      <c r="L301" s="147"/>
      <c r="M301" s="147"/>
      <c r="N301" s="147"/>
    </row>
    <row r="302" spans="1:14" ht="11.25" customHeight="1">
      <c r="A302" s="280">
        <v>3081</v>
      </c>
      <c r="B302" s="273" t="s">
        <v>851</v>
      </c>
      <c r="C302" s="273" t="s">
        <v>696</v>
      </c>
      <c r="D302" s="273" t="s">
        <v>672</v>
      </c>
      <c r="E302" s="296" t="s">
        <v>862</v>
      </c>
      <c r="F302" s="147">
        <v>0</v>
      </c>
      <c r="G302" s="147"/>
      <c r="H302" s="147"/>
      <c r="I302" s="147">
        <v>0</v>
      </c>
      <c r="J302" s="147"/>
      <c r="K302" s="147"/>
      <c r="L302" s="147">
        <f t="shared" si="4"/>
        <v>0</v>
      </c>
      <c r="M302" s="147"/>
      <c r="N302" s="147"/>
    </row>
    <row r="303" spans="1:14" ht="8.25" customHeight="1">
      <c r="A303" s="280"/>
      <c r="B303" s="273"/>
      <c r="C303" s="273"/>
      <c r="D303" s="273"/>
      <c r="E303" s="296" t="s">
        <v>519</v>
      </c>
      <c r="F303" s="147"/>
      <c r="G303" s="147"/>
      <c r="H303" s="147"/>
      <c r="I303" s="147"/>
      <c r="J303" s="147"/>
      <c r="K303" s="147"/>
      <c r="L303" s="147"/>
      <c r="M303" s="147"/>
      <c r="N303" s="147"/>
    </row>
    <row r="304" spans="1:14" ht="9.75" customHeight="1">
      <c r="A304" s="280">
        <v>3090</v>
      </c>
      <c r="B304" s="273" t="s">
        <v>851</v>
      </c>
      <c r="C304" s="273" t="s">
        <v>770</v>
      </c>
      <c r="D304" s="273" t="s">
        <v>670</v>
      </c>
      <c r="E304" s="297" t="s">
        <v>863</v>
      </c>
      <c r="F304" s="147">
        <v>0</v>
      </c>
      <c r="G304" s="139">
        <v>0</v>
      </c>
      <c r="H304" s="139">
        <v>0</v>
      </c>
      <c r="I304" s="147">
        <v>0</v>
      </c>
      <c r="J304" s="139">
        <v>0</v>
      </c>
      <c r="K304" s="139">
        <v>0</v>
      </c>
      <c r="L304" s="147">
        <f t="shared" si="4"/>
        <v>0</v>
      </c>
      <c r="M304" s="139">
        <f>M306+M307</f>
        <v>0</v>
      </c>
      <c r="N304" s="139">
        <f>N306+N307</f>
        <v>0</v>
      </c>
    </row>
    <row r="305" spans="1:14" ht="12.75">
      <c r="A305" s="280"/>
      <c r="B305" s="273"/>
      <c r="C305" s="273"/>
      <c r="D305" s="273"/>
      <c r="E305" s="296" t="s">
        <v>519</v>
      </c>
      <c r="F305" s="147"/>
      <c r="G305" s="139"/>
      <c r="H305" s="139"/>
      <c r="I305" s="147"/>
      <c r="J305" s="139"/>
      <c r="K305" s="139"/>
      <c r="L305" s="147"/>
      <c r="M305" s="139"/>
      <c r="N305" s="139"/>
    </row>
    <row r="306" spans="1:14" ht="14.25" customHeight="1">
      <c r="A306" s="280">
        <v>3091</v>
      </c>
      <c r="B306" s="273" t="s">
        <v>851</v>
      </c>
      <c r="C306" s="273" t="s">
        <v>770</v>
      </c>
      <c r="D306" s="273" t="s">
        <v>672</v>
      </c>
      <c r="E306" s="296" t="s">
        <v>863</v>
      </c>
      <c r="F306" s="147">
        <v>0</v>
      </c>
      <c r="G306" s="147"/>
      <c r="H306" s="147"/>
      <c r="I306" s="147">
        <v>0</v>
      </c>
      <c r="J306" s="147"/>
      <c r="K306" s="147"/>
      <c r="L306" s="147">
        <f t="shared" si="4"/>
        <v>0</v>
      </c>
      <c r="M306" s="147"/>
      <c r="N306" s="147"/>
    </row>
    <row r="307" spans="1:14" ht="6.75" customHeight="1">
      <c r="A307" s="280">
        <v>3092</v>
      </c>
      <c r="B307" s="273" t="s">
        <v>851</v>
      </c>
      <c r="C307" s="273" t="s">
        <v>770</v>
      </c>
      <c r="D307" s="273" t="s">
        <v>675</v>
      </c>
      <c r="E307" s="296" t="s">
        <v>864</v>
      </c>
      <c r="F307" s="147">
        <v>0</v>
      </c>
      <c r="G307" s="147"/>
      <c r="H307" s="147"/>
      <c r="I307" s="147">
        <v>0</v>
      </c>
      <c r="J307" s="147"/>
      <c r="K307" s="147"/>
      <c r="L307" s="147">
        <f t="shared" si="4"/>
        <v>0</v>
      </c>
      <c r="M307" s="147"/>
      <c r="N307" s="147"/>
    </row>
    <row r="308" spans="1:14" ht="33" customHeight="1">
      <c r="A308" s="294">
        <v>3100</v>
      </c>
      <c r="B308" s="273" t="s">
        <v>865</v>
      </c>
      <c r="C308" s="273" t="s">
        <v>670</v>
      </c>
      <c r="D308" s="273" t="s">
        <v>670</v>
      </c>
      <c r="E308" s="61" t="s">
        <v>1157</v>
      </c>
      <c r="F308" s="147">
        <v>1553.4</v>
      </c>
      <c r="G308" s="147">
        <v>1553.4</v>
      </c>
      <c r="H308" s="147">
        <v>0</v>
      </c>
      <c r="I308" s="147">
        <v>1080.2</v>
      </c>
      <c r="J308" s="147">
        <v>1080.2</v>
      </c>
      <c r="K308" s="147">
        <v>0</v>
      </c>
      <c r="L308" s="147">
        <f>M308+N308-'hamajnq ekamut'!L141</f>
        <v>0</v>
      </c>
      <c r="M308" s="147">
        <f>M310</f>
        <v>0</v>
      </c>
      <c r="N308" s="147">
        <f>N310</f>
        <v>0</v>
      </c>
    </row>
    <row r="309" spans="1:14" ht="8.25" customHeight="1">
      <c r="A309" s="280"/>
      <c r="B309" s="273"/>
      <c r="C309" s="273"/>
      <c r="D309" s="273"/>
      <c r="E309" s="296" t="s">
        <v>213</v>
      </c>
      <c r="F309" s="147"/>
      <c r="G309" s="147"/>
      <c r="H309" s="147"/>
      <c r="I309" s="147"/>
      <c r="J309" s="147"/>
      <c r="K309" s="147"/>
      <c r="L309" s="147"/>
      <c r="M309" s="147"/>
      <c r="N309" s="147"/>
    </row>
    <row r="310" spans="1:14" ht="25.5">
      <c r="A310" s="280">
        <v>3110</v>
      </c>
      <c r="B310" s="302" t="s">
        <v>865</v>
      </c>
      <c r="C310" s="302" t="s">
        <v>672</v>
      </c>
      <c r="D310" s="302" t="s">
        <v>670</v>
      </c>
      <c r="E310" s="300" t="s">
        <v>866</v>
      </c>
      <c r="F310" s="147">
        <v>1553.4</v>
      </c>
      <c r="G310" s="139">
        <v>1553.4</v>
      </c>
      <c r="H310" s="139">
        <v>0</v>
      </c>
      <c r="I310" s="147">
        <v>1080.2</v>
      </c>
      <c r="J310" s="139">
        <v>1080.2</v>
      </c>
      <c r="K310" s="139">
        <v>0</v>
      </c>
      <c r="L310" s="147">
        <f>M310+N310-'hamajnq ekamut'!L141</f>
        <v>0</v>
      </c>
      <c r="M310" s="139">
        <f>M312</f>
        <v>0</v>
      </c>
      <c r="N310" s="139">
        <f>N312</f>
        <v>0</v>
      </c>
    </row>
    <row r="311" spans="1:14" ht="12.75">
      <c r="A311" s="280"/>
      <c r="B311" s="273"/>
      <c r="C311" s="273"/>
      <c r="D311" s="273"/>
      <c r="E311" s="296" t="s">
        <v>519</v>
      </c>
      <c r="F311" s="303"/>
      <c r="G311" s="304"/>
      <c r="H311" s="305"/>
      <c r="I311" s="206"/>
      <c r="J311" s="206"/>
      <c r="K311" s="206"/>
      <c r="L311" s="206"/>
      <c r="M311" s="206"/>
      <c r="N311" s="206"/>
    </row>
    <row r="312" spans="1:14" ht="17.25" customHeight="1">
      <c r="A312" s="280">
        <v>3112</v>
      </c>
      <c r="B312" s="302" t="s">
        <v>865</v>
      </c>
      <c r="C312" s="302" t="s">
        <v>672</v>
      </c>
      <c r="D312" s="302" t="s">
        <v>675</v>
      </c>
      <c r="E312" s="301" t="s">
        <v>867</v>
      </c>
      <c r="F312" s="303">
        <v>1553.4</v>
      </c>
      <c r="G312" s="306">
        <v>1553.4</v>
      </c>
      <c r="H312" s="305"/>
      <c r="I312" s="206">
        <v>1080.2</v>
      </c>
      <c r="J312" s="206">
        <v>1080.2</v>
      </c>
      <c r="K312" s="206"/>
      <c r="L312" s="206">
        <f>M312+N312-'hamajnq ekamut'!L141</f>
        <v>0</v>
      </c>
      <c r="M312" s="206"/>
      <c r="N312" s="206"/>
    </row>
    <row r="313" spans="2:4" ht="39.75" customHeight="1">
      <c r="B313" s="4" t="s">
        <v>488</v>
      </c>
      <c r="C313" s="4"/>
      <c r="D313" s="4"/>
    </row>
    <row r="314" spans="2:4" ht="36" customHeight="1">
      <c r="B314" s="4" t="s">
        <v>489</v>
      </c>
      <c r="C314" s="4"/>
      <c r="D314" s="4"/>
    </row>
  </sheetData>
  <sheetProtection/>
  <mergeCells count="10">
    <mergeCell ref="L6:M6"/>
    <mergeCell ref="M9:N9"/>
    <mergeCell ref="D1:R1"/>
    <mergeCell ref="D2:R2"/>
    <mergeCell ref="D3:R3"/>
    <mergeCell ref="D4:R4"/>
    <mergeCell ref="F8:H8"/>
    <mergeCell ref="I8:K8"/>
    <mergeCell ref="G9:H9"/>
    <mergeCell ref="J9:K9"/>
  </mergeCells>
  <printOptions/>
  <pageMargins left="0.27" right="0.3" top="0.32" bottom="0.38" header="0.27" footer="0.2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.8515625" style="202" customWidth="1"/>
    <col min="2" max="2" width="37.57421875" style="202" customWidth="1"/>
    <col min="3" max="3" width="5.421875" style="202" customWidth="1"/>
    <col min="4" max="4" width="9.57421875" style="202" customWidth="1"/>
    <col min="5" max="5" width="9.7109375" style="202" customWidth="1"/>
    <col min="6" max="6" width="9.00390625" style="202" customWidth="1"/>
    <col min="7" max="7" width="9.28125" style="202" customWidth="1"/>
    <col min="8" max="8" width="9.140625" style="202" customWidth="1"/>
    <col min="9" max="9" width="9.57421875" style="202" customWidth="1"/>
    <col min="10" max="10" width="10.28125" style="202" customWidth="1"/>
    <col min="11" max="11" width="9.7109375" style="202" customWidth="1"/>
    <col min="12" max="12" width="9.28125" style="202" customWidth="1"/>
    <col min="13" max="14" width="9.140625" style="202" customWidth="1"/>
    <col min="15" max="16384" width="9.140625" style="202" customWidth="1"/>
  </cols>
  <sheetData>
    <row r="1" spans="1:13" ht="12.75">
      <c r="A1" s="426" t="s">
        <v>235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132" t="s">
        <v>227</v>
      </c>
    </row>
    <row r="2" spans="1:13" ht="12.75">
      <c r="A2" s="426" t="s">
        <v>472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132" t="s">
        <v>227</v>
      </c>
    </row>
    <row r="3" spans="1:13" ht="12.75">
      <c r="A3" s="426" t="s">
        <v>473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132" t="s">
        <v>227</v>
      </c>
    </row>
    <row r="4" spans="1:13" ht="12.75">
      <c r="A4" s="427" t="s">
        <v>1160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132" t="s">
        <v>227</v>
      </c>
    </row>
    <row r="5" spans="1:13" ht="12.75">
      <c r="A5" s="202" t="s">
        <v>227</v>
      </c>
      <c r="B5" s="202" t="s">
        <v>227</v>
      </c>
      <c r="C5" s="202" t="s">
        <v>227</v>
      </c>
      <c r="D5" s="202" t="s">
        <v>227</v>
      </c>
      <c r="E5" s="202" t="s">
        <v>227</v>
      </c>
      <c r="F5" s="202" t="s">
        <v>227</v>
      </c>
      <c r="G5" s="202" t="s">
        <v>227</v>
      </c>
      <c r="H5" s="202" t="s">
        <v>227</v>
      </c>
      <c r="I5" s="202" t="s">
        <v>227</v>
      </c>
      <c r="J5" s="202" t="s">
        <v>227</v>
      </c>
      <c r="K5" s="414" t="s">
        <v>1151</v>
      </c>
      <c r="L5" s="414"/>
      <c r="M5" s="132" t="s">
        <v>227</v>
      </c>
    </row>
    <row r="6" spans="1:13" ht="12.75">
      <c r="A6" s="202" t="s">
        <v>227</v>
      </c>
      <c r="B6" s="202" t="s">
        <v>227</v>
      </c>
      <c r="C6" s="202" t="s">
        <v>227</v>
      </c>
      <c r="D6" s="145" t="s">
        <v>227</v>
      </c>
      <c r="E6" s="146" t="s">
        <v>227</v>
      </c>
      <c r="F6" s="146" t="s">
        <v>227</v>
      </c>
      <c r="G6" s="140" t="s">
        <v>227</v>
      </c>
      <c r="H6" s="202" t="s">
        <v>227</v>
      </c>
      <c r="I6" s="202" t="s">
        <v>227</v>
      </c>
      <c r="J6" s="202" t="s">
        <v>227</v>
      </c>
      <c r="K6" s="202" t="s">
        <v>227</v>
      </c>
      <c r="L6" s="202" t="s">
        <v>227</v>
      </c>
      <c r="M6" s="132" t="s">
        <v>227</v>
      </c>
    </row>
    <row r="7" spans="1:12" s="260" customFormat="1" ht="21">
      <c r="A7" s="256" t="s">
        <v>227</v>
      </c>
      <c r="B7" s="257" t="s">
        <v>0</v>
      </c>
      <c r="C7" s="258" t="s">
        <v>227</v>
      </c>
      <c r="D7" s="428" t="s">
        <v>468</v>
      </c>
      <c r="E7" s="429"/>
      <c r="F7" s="430"/>
      <c r="G7" s="428" t="s">
        <v>469</v>
      </c>
      <c r="H7" s="429"/>
      <c r="I7" s="429"/>
      <c r="J7" s="431" t="s">
        <v>470</v>
      </c>
      <c r="K7" s="429"/>
      <c r="L7" s="430"/>
    </row>
    <row r="8" spans="1:12" s="260" customFormat="1" ht="21">
      <c r="A8" s="261" t="s">
        <v>1</v>
      </c>
      <c r="B8" s="262" t="s">
        <v>2</v>
      </c>
      <c r="C8" s="263" t="s">
        <v>227</v>
      </c>
      <c r="D8" s="264" t="s">
        <v>3</v>
      </c>
      <c r="E8" s="432" t="s">
        <v>214</v>
      </c>
      <c r="F8" s="433"/>
      <c r="G8" s="257" t="s">
        <v>4</v>
      </c>
      <c r="H8" s="434" t="s">
        <v>214</v>
      </c>
      <c r="I8" s="435"/>
      <c r="J8" s="262" t="s">
        <v>5</v>
      </c>
      <c r="K8" s="434" t="s">
        <v>6</v>
      </c>
      <c r="L8" s="436"/>
    </row>
    <row r="9" spans="1:12" s="260" customFormat="1" ht="21">
      <c r="A9" s="259" t="s">
        <v>7</v>
      </c>
      <c r="B9" s="265"/>
      <c r="C9" s="266" t="s">
        <v>8</v>
      </c>
      <c r="D9" s="267" t="s">
        <v>227</v>
      </c>
      <c r="E9" s="268" t="s">
        <v>477</v>
      </c>
      <c r="F9" s="269" t="s">
        <v>215</v>
      </c>
      <c r="G9" s="267" t="s">
        <v>227</v>
      </c>
      <c r="H9" s="268" t="s">
        <v>477</v>
      </c>
      <c r="I9" s="269" t="s">
        <v>215</v>
      </c>
      <c r="J9" s="267" t="s">
        <v>227</v>
      </c>
      <c r="K9" s="268" t="s">
        <v>477</v>
      </c>
      <c r="L9" s="270" t="s">
        <v>215</v>
      </c>
    </row>
    <row r="10" spans="1:12" ht="12.75">
      <c r="A10" s="205">
        <v>1</v>
      </c>
      <c r="B10" s="204">
        <v>2</v>
      </c>
      <c r="C10" s="204">
        <v>3</v>
      </c>
      <c r="D10" s="230">
        <v>4</v>
      </c>
      <c r="E10" s="231">
        <v>5</v>
      </c>
      <c r="F10" s="231">
        <v>6</v>
      </c>
      <c r="G10" s="230">
        <v>7</v>
      </c>
      <c r="H10" s="231">
        <v>8</v>
      </c>
      <c r="I10" s="231">
        <v>9</v>
      </c>
      <c r="J10" s="230">
        <v>10</v>
      </c>
      <c r="K10" s="231">
        <v>11</v>
      </c>
      <c r="L10" s="231">
        <v>12</v>
      </c>
    </row>
    <row r="11" spans="1:12" ht="12.75" customHeight="1">
      <c r="A11" s="307">
        <v>4000</v>
      </c>
      <c r="B11" s="308" t="s">
        <v>868</v>
      </c>
      <c r="C11" s="229"/>
      <c r="D11" s="147">
        <v>22972.8</v>
      </c>
      <c r="E11" s="147">
        <v>22972.8</v>
      </c>
      <c r="F11" s="147">
        <v>0</v>
      </c>
      <c r="G11" s="147">
        <v>47663.121</v>
      </c>
      <c r="H11" s="147">
        <v>25413</v>
      </c>
      <c r="I11" s="147">
        <v>22250.121</v>
      </c>
      <c r="J11" s="147">
        <f>K11+L11-'[1]ekamut'!L140</f>
        <v>36791.6</v>
      </c>
      <c r="K11" s="147">
        <f>K13</f>
        <v>22733.899999999998</v>
      </c>
      <c r="L11" s="147">
        <f>L13+L174+L209</f>
        <v>14057.699999999999</v>
      </c>
    </row>
    <row r="12" spans="1:12" ht="6.75" customHeight="1">
      <c r="A12" s="307"/>
      <c r="B12" s="309" t="s">
        <v>869</v>
      </c>
      <c r="C12" s="22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ht="12" customHeight="1">
      <c r="A13" s="307">
        <v>4050</v>
      </c>
      <c r="B13" s="310" t="s">
        <v>870</v>
      </c>
      <c r="C13" s="229" t="s">
        <v>179</v>
      </c>
      <c r="D13" s="139">
        <v>22972.8</v>
      </c>
      <c r="E13" s="139">
        <v>22972.8</v>
      </c>
      <c r="F13" s="139">
        <v>0</v>
      </c>
      <c r="G13" s="139">
        <v>25413</v>
      </c>
      <c r="H13" s="139">
        <v>25413</v>
      </c>
      <c r="I13" s="139">
        <v>0</v>
      </c>
      <c r="J13" s="139">
        <f>K13+L13</f>
        <v>22733.899999999998</v>
      </c>
      <c r="K13" s="139">
        <f>K15+K28+K71+K86+K96+K130+K145</f>
        <v>22733.899999999998</v>
      </c>
      <c r="L13" s="139">
        <f>L15+L145</f>
        <v>0</v>
      </c>
    </row>
    <row r="14" spans="1:12" ht="6" customHeight="1">
      <c r="A14" s="311"/>
      <c r="B14" s="309" t="s">
        <v>869</v>
      </c>
      <c r="C14" s="22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ht="12" customHeight="1">
      <c r="A15" s="307">
        <v>4100</v>
      </c>
      <c r="B15" s="312" t="s">
        <v>871</v>
      </c>
      <c r="C15" s="229" t="s">
        <v>179</v>
      </c>
      <c r="D15" s="147">
        <v>12300</v>
      </c>
      <c r="E15" s="147">
        <v>12300</v>
      </c>
      <c r="F15" s="147">
        <v>0</v>
      </c>
      <c r="G15" s="147">
        <v>12365</v>
      </c>
      <c r="H15" s="147">
        <v>12365</v>
      </c>
      <c r="I15" s="147">
        <v>0</v>
      </c>
      <c r="J15" s="147">
        <f>K15+L15</f>
        <v>12034.5</v>
      </c>
      <c r="K15" s="147">
        <f>K17+K22+K25</f>
        <v>12034.5</v>
      </c>
      <c r="L15" s="147">
        <f>L25</f>
        <v>0</v>
      </c>
    </row>
    <row r="16" spans="1:12" ht="8.25" customHeight="1">
      <c r="A16" s="311"/>
      <c r="B16" s="309" t="s">
        <v>869</v>
      </c>
      <c r="C16" s="22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24" customHeight="1">
      <c r="A17" s="307">
        <v>4110</v>
      </c>
      <c r="B17" s="313" t="s">
        <v>872</v>
      </c>
      <c r="C17" s="229" t="s">
        <v>179</v>
      </c>
      <c r="D17" s="139">
        <v>12300</v>
      </c>
      <c r="E17" s="139">
        <v>12300</v>
      </c>
      <c r="F17" s="139" t="s">
        <v>234</v>
      </c>
      <c r="G17" s="139">
        <v>12365</v>
      </c>
      <c r="H17" s="139">
        <v>12365</v>
      </c>
      <c r="I17" s="139" t="s">
        <v>234</v>
      </c>
      <c r="J17" s="139">
        <f>K17</f>
        <v>12034.5</v>
      </c>
      <c r="K17" s="139">
        <f>SUM(K19:K21)</f>
        <v>12034.5</v>
      </c>
      <c r="L17" s="139" t="s">
        <v>234</v>
      </c>
    </row>
    <row r="18" spans="1:12" ht="12.75">
      <c r="A18" s="307"/>
      <c r="B18" s="309" t="s">
        <v>519</v>
      </c>
      <c r="C18" s="229"/>
      <c r="D18" s="139"/>
      <c r="E18" s="139"/>
      <c r="F18" s="139"/>
      <c r="G18" s="139"/>
      <c r="H18" s="139"/>
      <c r="I18" s="147"/>
      <c r="J18" s="147"/>
      <c r="K18" s="147"/>
      <c r="L18" s="147"/>
    </row>
    <row r="19" spans="1:12" ht="25.5">
      <c r="A19" s="307">
        <v>4111</v>
      </c>
      <c r="B19" s="314" t="s">
        <v>873</v>
      </c>
      <c r="C19" s="229" t="s">
        <v>1050</v>
      </c>
      <c r="D19" s="139">
        <v>12300</v>
      </c>
      <c r="E19" s="139">
        <v>12300</v>
      </c>
      <c r="F19" s="139" t="s">
        <v>234</v>
      </c>
      <c r="G19" s="139">
        <v>12365</v>
      </c>
      <c r="H19" s="139">
        <v>12365</v>
      </c>
      <c r="I19" s="139" t="s">
        <v>234</v>
      </c>
      <c r="J19" s="139">
        <f>K19</f>
        <v>12034.5</v>
      </c>
      <c r="K19" s="139">
        <v>12034.5</v>
      </c>
      <c r="L19" s="139" t="s">
        <v>234</v>
      </c>
    </row>
    <row r="20" spans="1:12" ht="23.25" customHeight="1">
      <c r="A20" s="307">
        <v>4112</v>
      </c>
      <c r="B20" s="314" t="s">
        <v>874</v>
      </c>
      <c r="C20" s="229" t="s">
        <v>1051</v>
      </c>
      <c r="D20" s="139">
        <v>0</v>
      </c>
      <c r="E20" s="147">
        <v>0</v>
      </c>
      <c r="F20" s="139" t="s">
        <v>234</v>
      </c>
      <c r="G20" s="139">
        <v>0</v>
      </c>
      <c r="H20" s="147">
        <v>0</v>
      </c>
      <c r="I20" s="139" t="s">
        <v>234</v>
      </c>
      <c r="J20" s="139">
        <f>K20</f>
        <v>0</v>
      </c>
      <c r="K20" s="139"/>
      <c r="L20" s="139" t="s">
        <v>234</v>
      </c>
    </row>
    <row r="21" spans="1:12" ht="12.75" hidden="1">
      <c r="A21" s="307">
        <v>4114</v>
      </c>
      <c r="B21" s="314" t="s">
        <v>875</v>
      </c>
      <c r="C21" s="229" t="s">
        <v>1052</v>
      </c>
      <c r="D21" s="139">
        <v>0</v>
      </c>
      <c r="E21" s="139">
        <v>0</v>
      </c>
      <c r="F21" s="139" t="s">
        <v>234</v>
      </c>
      <c r="G21" s="139">
        <v>0</v>
      </c>
      <c r="H21" s="139">
        <v>0</v>
      </c>
      <c r="I21" s="139" t="s">
        <v>234</v>
      </c>
      <c r="J21" s="139">
        <f>K21</f>
        <v>0</v>
      </c>
      <c r="K21" s="139">
        <f>'[1]aparat'!L42+'[1]aparat ntpm'!L42+'[1]mankap'!L42+'[1]mankap ntpm'!L42+'[1]patvir'!L42+'[1]arvesti dproc'!L42+'[1]arvesti dproc ntpm'!L42+'[1]bjudj. chnax.caxs'!L42+'[1]komunal-subsidia'!L42</f>
        <v>0</v>
      </c>
      <c r="L21" s="139" t="s">
        <v>234</v>
      </c>
    </row>
    <row r="22" spans="1:12" ht="25.5" hidden="1">
      <c r="A22" s="307">
        <v>4120</v>
      </c>
      <c r="B22" s="315" t="s">
        <v>876</v>
      </c>
      <c r="C22" s="229" t="s">
        <v>179</v>
      </c>
      <c r="D22" s="147">
        <v>0</v>
      </c>
      <c r="E22" s="147">
        <v>0</v>
      </c>
      <c r="F22" s="139" t="s">
        <v>234</v>
      </c>
      <c r="G22" s="147">
        <v>0</v>
      </c>
      <c r="H22" s="147">
        <v>0</v>
      </c>
      <c r="I22" s="139" t="s">
        <v>234</v>
      </c>
      <c r="J22" s="147">
        <f>K22</f>
        <v>0</v>
      </c>
      <c r="K22" s="147">
        <f>K24</f>
        <v>0</v>
      </c>
      <c r="L22" s="139" t="s">
        <v>234</v>
      </c>
    </row>
    <row r="23" spans="1:12" ht="12.75" hidden="1">
      <c r="A23" s="307"/>
      <c r="B23" s="309" t="s">
        <v>519</v>
      </c>
      <c r="C23" s="22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2" ht="12.75" hidden="1">
      <c r="A24" s="307">
        <v>4121</v>
      </c>
      <c r="B24" s="314" t="s">
        <v>877</v>
      </c>
      <c r="C24" s="229" t="s">
        <v>1053</v>
      </c>
      <c r="D24" s="139">
        <v>0</v>
      </c>
      <c r="E24" s="139">
        <v>0</v>
      </c>
      <c r="F24" s="139" t="s">
        <v>234</v>
      </c>
      <c r="G24" s="139">
        <v>0</v>
      </c>
      <c r="H24" s="139">
        <v>0</v>
      </c>
      <c r="I24" s="139" t="s">
        <v>234</v>
      </c>
      <c r="J24" s="139">
        <f>K24</f>
        <v>0</v>
      </c>
      <c r="K24" s="139">
        <f>'[1]aparat'!L43+'[1]aparat ntpm'!L43+'[1]mankap'!L43+'[1]mankap ntpm'!L43+'[1]patvir'!L43+'[1]arvesti dproc'!L43+'[1]arvesti dproc ntpm'!L43+'[1]bjudj. chnax.caxs'!L43+'[1]komunal-subsidia'!L43</f>
        <v>0</v>
      </c>
      <c r="L24" s="139" t="s">
        <v>234</v>
      </c>
    </row>
    <row r="25" spans="1:12" ht="25.5" hidden="1">
      <c r="A25" s="307">
        <v>4130</v>
      </c>
      <c r="B25" s="315" t="s">
        <v>878</v>
      </c>
      <c r="C25" s="229" t="s">
        <v>179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f>K25+L25</f>
        <v>0</v>
      </c>
      <c r="K25" s="139">
        <f>K27</f>
        <v>0</v>
      </c>
      <c r="L25" s="139">
        <f>L27</f>
        <v>0</v>
      </c>
    </row>
    <row r="26" spans="1:12" ht="7.5" customHeight="1" hidden="1">
      <c r="A26" s="307"/>
      <c r="B26" s="309" t="s">
        <v>519</v>
      </c>
      <c r="C26" s="22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2" ht="12.75" hidden="1">
      <c r="A27" s="307">
        <v>4131</v>
      </c>
      <c r="B27" s="315" t="s">
        <v>879</v>
      </c>
      <c r="C27" s="229" t="s">
        <v>1054</v>
      </c>
      <c r="D27" s="139">
        <v>0</v>
      </c>
      <c r="E27" s="139">
        <v>0</v>
      </c>
      <c r="F27" s="139"/>
      <c r="G27" s="139">
        <v>0</v>
      </c>
      <c r="H27" s="139">
        <v>0</v>
      </c>
      <c r="I27" s="139"/>
      <c r="J27" s="139">
        <f>K27+L27</f>
        <v>0</v>
      </c>
      <c r="K27" s="139"/>
      <c r="L27" s="139"/>
    </row>
    <row r="28" spans="1:12" ht="19.5" customHeight="1">
      <c r="A28" s="307">
        <v>4200</v>
      </c>
      <c r="B28" s="316" t="s">
        <v>880</v>
      </c>
      <c r="C28" s="229" t="s">
        <v>179</v>
      </c>
      <c r="D28" s="139">
        <v>2868</v>
      </c>
      <c r="E28" s="139">
        <v>2868</v>
      </c>
      <c r="F28" s="139" t="s">
        <v>234</v>
      </c>
      <c r="G28" s="139">
        <v>4984</v>
      </c>
      <c r="H28" s="139">
        <v>4984</v>
      </c>
      <c r="I28" s="139" t="s">
        <v>234</v>
      </c>
      <c r="J28" s="139">
        <f>K28</f>
        <v>4154.299999999999</v>
      </c>
      <c r="K28" s="139">
        <f>K30+K39+K44+K54+K57+K61</f>
        <v>4154.299999999999</v>
      </c>
      <c r="L28" s="139" t="s">
        <v>234</v>
      </c>
    </row>
    <row r="29" spans="1:12" ht="6.75" customHeight="1">
      <c r="A29" s="311"/>
      <c r="B29" s="309" t="s">
        <v>869</v>
      </c>
      <c r="C29" s="229"/>
      <c r="D29" s="139">
        <v>0</v>
      </c>
      <c r="E29" s="139"/>
      <c r="F29" s="139"/>
      <c r="G29" s="139">
        <v>0</v>
      </c>
      <c r="H29" s="139"/>
      <c r="I29" s="139"/>
      <c r="J29" s="139">
        <f>K29+L29</f>
        <v>0</v>
      </c>
      <c r="K29" s="139"/>
      <c r="L29" s="139"/>
    </row>
    <row r="30" spans="1:12" ht="13.5" customHeight="1">
      <c r="A30" s="307">
        <v>4210</v>
      </c>
      <c r="B30" s="315" t="s">
        <v>881</v>
      </c>
      <c r="C30" s="229" t="s">
        <v>179</v>
      </c>
      <c r="D30" s="139">
        <v>1080</v>
      </c>
      <c r="E30" s="139">
        <v>1080</v>
      </c>
      <c r="F30" s="139" t="s">
        <v>234</v>
      </c>
      <c r="G30" s="139">
        <v>1670</v>
      </c>
      <c r="H30" s="139">
        <v>1670</v>
      </c>
      <c r="I30" s="139" t="s">
        <v>234</v>
      </c>
      <c r="J30" s="139">
        <f>K30</f>
        <v>1410.1</v>
      </c>
      <c r="K30" s="139">
        <f>SUM(K32:K38)</f>
        <v>1410.1</v>
      </c>
      <c r="L30" s="139" t="s">
        <v>234</v>
      </c>
    </row>
    <row r="31" spans="1:12" ht="6" customHeight="1">
      <c r="A31" s="307"/>
      <c r="B31" s="309" t="s">
        <v>519</v>
      </c>
      <c r="C31" s="229"/>
      <c r="D31" s="139"/>
      <c r="E31" s="139"/>
      <c r="F31" s="139"/>
      <c r="G31" s="139"/>
      <c r="H31" s="139"/>
      <c r="I31" s="139"/>
      <c r="J31" s="139"/>
      <c r="K31" s="139"/>
      <c r="L31" s="139"/>
    </row>
    <row r="32" spans="1:12" ht="25.5">
      <c r="A32" s="307">
        <v>4211</v>
      </c>
      <c r="B32" s="314" t="s">
        <v>882</v>
      </c>
      <c r="C32" s="229" t="s">
        <v>1055</v>
      </c>
      <c r="D32" s="139">
        <v>0</v>
      </c>
      <c r="E32" s="139">
        <v>0</v>
      </c>
      <c r="F32" s="139" t="s">
        <v>234</v>
      </c>
      <c r="G32" s="139">
        <v>0</v>
      </c>
      <c r="H32" s="139">
        <v>0</v>
      </c>
      <c r="I32" s="139" t="s">
        <v>234</v>
      </c>
      <c r="J32" s="139">
        <f>K32</f>
        <v>0</v>
      </c>
      <c r="K32" s="139"/>
      <c r="L32" s="139" t="s">
        <v>234</v>
      </c>
    </row>
    <row r="33" spans="1:12" ht="12.75">
      <c r="A33" s="307">
        <v>4212</v>
      </c>
      <c r="B33" s="315" t="s">
        <v>883</v>
      </c>
      <c r="C33" s="229" t="s">
        <v>1056</v>
      </c>
      <c r="D33" s="139">
        <v>900</v>
      </c>
      <c r="E33" s="139">
        <v>900</v>
      </c>
      <c r="F33" s="139" t="s">
        <v>234</v>
      </c>
      <c r="G33" s="139">
        <v>1000</v>
      </c>
      <c r="H33" s="139">
        <v>1000</v>
      </c>
      <c r="I33" s="139" t="s">
        <v>234</v>
      </c>
      <c r="J33" s="139">
        <f aca="true" t="shared" si="0" ref="J33:J38">K33</f>
        <v>752.1</v>
      </c>
      <c r="K33" s="139">
        <v>752.1</v>
      </c>
      <c r="L33" s="139" t="s">
        <v>234</v>
      </c>
    </row>
    <row r="34" spans="1:12" ht="12.75">
      <c r="A34" s="307">
        <v>4213</v>
      </c>
      <c r="B34" s="314" t="s">
        <v>884</v>
      </c>
      <c r="C34" s="229" t="s">
        <v>1057</v>
      </c>
      <c r="D34" s="139">
        <v>0</v>
      </c>
      <c r="E34" s="139">
        <v>0</v>
      </c>
      <c r="F34" s="139" t="s">
        <v>234</v>
      </c>
      <c r="G34" s="139">
        <v>490</v>
      </c>
      <c r="H34" s="139">
        <v>490</v>
      </c>
      <c r="I34" s="139" t="s">
        <v>234</v>
      </c>
      <c r="J34" s="139">
        <f t="shared" si="0"/>
        <v>480</v>
      </c>
      <c r="K34" s="139">
        <v>480</v>
      </c>
      <c r="L34" s="139" t="s">
        <v>234</v>
      </c>
    </row>
    <row r="35" spans="1:12" ht="12.75">
      <c r="A35" s="307">
        <v>4214</v>
      </c>
      <c r="B35" s="314" t="s">
        <v>885</v>
      </c>
      <c r="C35" s="229" t="s">
        <v>1058</v>
      </c>
      <c r="D35" s="139">
        <v>180</v>
      </c>
      <c r="E35" s="139">
        <v>180</v>
      </c>
      <c r="F35" s="139" t="s">
        <v>234</v>
      </c>
      <c r="G35" s="139">
        <v>180</v>
      </c>
      <c r="H35" s="139">
        <v>180</v>
      </c>
      <c r="I35" s="139" t="s">
        <v>234</v>
      </c>
      <c r="J35" s="139">
        <f t="shared" si="0"/>
        <v>178</v>
      </c>
      <c r="K35" s="139">
        <v>178</v>
      </c>
      <c r="L35" s="139" t="s">
        <v>234</v>
      </c>
    </row>
    <row r="36" spans="1:12" ht="12.75">
      <c r="A36" s="307">
        <v>4215</v>
      </c>
      <c r="B36" s="314" t="s">
        <v>886</v>
      </c>
      <c r="C36" s="229" t="s">
        <v>1059</v>
      </c>
      <c r="D36" s="139">
        <v>0</v>
      </c>
      <c r="E36" s="139">
        <v>0</v>
      </c>
      <c r="F36" s="139" t="s">
        <v>234</v>
      </c>
      <c r="G36" s="139">
        <v>0</v>
      </c>
      <c r="H36" s="139">
        <v>0</v>
      </c>
      <c r="I36" s="139" t="s">
        <v>234</v>
      </c>
      <c r="J36" s="139">
        <f t="shared" si="0"/>
        <v>0</v>
      </c>
      <c r="K36" s="139"/>
      <c r="L36" s="139" t="s">
        <v>234</v>
      </c>
    </row>
    <row r="37" spans="1:12" ht="12.75">
      <c r="A37" s="307">
        <v>4216</v>
      </c>
      <c r="B37" s="314" t="s">
        <v>887</v>
      </c>
      <c r="C37" s="229" t="s">
        <v>1060</v>
      </c>
      <c r="D37" s="139">
        <v>0</v>
      </c>
      <c r="E37" s="139">
        <v>0</v>
      </c>
      <c r="F37" s="139" t="s">
        <v>234</v>
      </c>
      <c r="G37" s="139">
        <v>0</v>
      </c>
      <c r="H37" s="139">
        <v>0</v>
      </c>
      <c r="I37" s="139" t="s">
        <v>234</v>
      </c>
      <c r="J37" s="139">
        <f t="shared" si="0"/>
        <v>0</v>
      </c>
      <c r="K37" s="139"/>
      <c r="L37" s="139" t="s">
        <v>234</v>
      </c>
    </row>
    <row r="38" spans="1:12" ht="12.75">
      <c r="A38" s="307">
        <v>4217</v>
      </c>
      <c r="B38" s="314" t="s">
        <v>888</v>
      </c>
      <c r="C38" s="229" t="s">
        <v>1061</v>
      </c>
      <c r="D38" s="139">
        <v>0</v>
      </c>
      <c r="E38" s="139">
        <v>0</v>
      </c>
      <c r="F38" s="139" t="s">
        <v>234</v>
      </c>
      <c r="G38" s="139">
        <v>0</v>
      </c>
      <c r="H38" s="139">
        <v>0</v>
      </c>
      <c r="I38" s="139" t="s">
        <v>234</v>
      </c>
      <c r="J38" s="139">
        <f t="shared" si="0"/>
        <v>0</v>
      </c>
      <c r="K38" s="139"/>
      <c r="L38" s="139" t="s">
        <v>234</v>
      </c>
    </row>
    <row r="39" spans="1:12" ht="22.5" customHeight="1">
      <c r="A39" s="307">
        <v>4220</v>
      </c>
      <c r="B39" s="315" t="s">
        <v>889</v>
      </c>
      <c r="C39" s="229" t="s">
        <v>179</v>
      </c>
      <c r="D39" s="139">
        <v>70</v>
      </c>
      <c r="E39" s="139">
        <v>70</v>
      </c>
      <c r="F39" s="139" t="s">
        <v>234</v>
      </c>
      <c r="G39" s="139">
        <v>70</v>
      </c>
      <c r="H39" s="139">
        <v>70</v>
      </c>
      <c r="I39" s="139" t="s">
        <v>234</v>
      </c>
      <c r="J39" s="139">
        <f>K39</f>
        <v>65.8</v>
      </c>
      <c r="K39" s="139">
        <f>SUM(K41:K43)</f>
        <v>65.8</v>
      </c>
      <c r="L39" s="139" t="s">
        <v>234</v>
      </c>
    </row>
    <row r="40" spans="1:12" ht="8.25" customHeight="1">
      <c r="A40" s="307"/>
      <c r="B40" s="309" t="s">
        <v>519</v>
      </c>
      <c r="C40" s="229"/>
      <c r="D40" s="139"/>
      <c r="E40" s="139"/>
      <c r="F40" s="139"/>
      <c r="G40" s="139"/>
      <c r="H40" s="139"/>
      <c r="I40" s="139"/>
      <c r="J40" s="139"/>
      <c r="K40" s="139"/>
      <c r="L40" s="139"/>
    </row>
    <row r="41" spans="1:12" ht="12" customHeight="1">
      <c r="A41" s="307">
        <v>4221</v>
      </c>
      <c r="B41" s="314" t="s">
        <v>890</v>
      </c>
      <c r="C41" s="229">
        <v>4221</v>
      </c>
      <c r="D41" s="139">
        <v>70</v>
      </c>
      <c r="E41" s="139">
        <v>70</v>
      </c>
      <c r="F41" s="139" t="s">
        <v>234</v>
      </c>
      <c r="G41" s="139">
        <v>70</v>
      </c>
      <c r="H41" s="139">
        <v>70</v>
      </c>
      <c r="I41" s="139" t="s">
        <v>234</v>
      </c>
      <c r="J41" s="139">
        <f>K41</f>
        <v>65.8</v>
      </c>
      <c r="K41" s="139">
        <v>65.8</v>
      </c>
      <c r="L41" s="139" t="s">
        <v>234</v>
      </c>
    </row>
    <row r="42" spans="1:12" ht="25.5" hidden="1">
      <c r="A42" s="307">
        <v>4222</v>
      </c>
      <c r="B42" s="314" t="s">
        <v>891</v>
      </c>
      <c r="C42" s="229" t="s">
        <v>1062</v>
      </c>
      <c r="D42" s="139">
        <v>0</v>
      </c>
      <c r="E42" s="139">
        <v>0</v>
      </c>
      <c r="F42" s="139" t="s">
        <v>234</v>
      </c>
      <c r="G42" s="139">
        <v>0</v>
      </c>
      <c r="H42" s="139">
        <v>0</v>
      </c>
      <c r="I42" s="139" t="s">
        <v>234</v>
      </c>
      <c r="J42" s="139">
        <f>K42</f>
        <v>0</v>
      </c>
      <c r="K42" s="139">
        <f>'[1]aparat'!L56+'[1]aparat ntpm'!L56+'[1]mankap'!L56+'[1]mankap ntpm'!L56+'[1]patvir'!L56+'[1]arvesti dproc'!L56+'[1]arvesti dproc ntpm'!L56+'[1]bjudj. chnax.caxs'!L56+'[1]gradaran'!L56+'[1]arandzin mshakujt'!L56+'[1]Marzadproc'!L56</f>
        <v>0</v>
      </c>
      <c r="L42" s="139" t="s">
        <v>234</v>
      </c>
    </row>
    <row r="43" spans="1:12" ht="12.75" hidden="1">
      <c r="A43" s="307">
        <v>4223</v>
      </c>
      <c r="B43" s="314" t="s">
        <v>892</v>
      </c>
      <c r="C43" s="229" t="s">
        <v>1063</v>
      </c>
      <c r="D43" s="139">
        <v>0</v>
      </c>
      <c r="E43" s="139">
        <v>0</v>
      </c>
      <c r="F43" s="139" t="s">
        <v>234</v>
      </c>
      <c r="G43" s="139">
        <v>0</v>
      </c>
      <c r="H43" s="139">
        <v>0</v>
      </c>
      <c r="I43" s="139" t="s">
        <v>234</v>
      </c>
      <c r="J43" s="139">
        <f>K43</f>
        <v>0</v>
      </c>
      <c r="K43" s="139">
        <f>'[1]aparat'!L57+'[1]aparat ntpm'!L57+'[1]mankap'!L57+'[1]mankap ntpm'!L57+'[1]patvir'!L57+'[1]arvesti dproc'!L57+'[1]arvesti dproc ntpm'!L57+'[1]bjudj. chnax.caxs'!L57+'[1]gradaran'!L57+'[1]arandzin mshakujt'!L57+'[1]Marzadproc'!L57</f>
        <v>0</v>
      </c>
      <c r="L43" s="139" t="s">
        <v>234</v>
      </c>
    </row>
    <row r="44" spans="1:12" ht="21.75" customHeight="1">
      <c r="A44" s="307">
        <v>4230</v>
      </c>
      <c r="B44" s="315" t="s">
        <v>893</v>
      </c>
      <c r="C44" s="229" t="s">
        <v>179</v>
      </c>
      <c r="D44" s="139">
        <v>738</v>
      </c>
      <c r="E44" s="139">
        <v>738</v>
      </c>
      <c r="F44" s="139" t="s">
        <v>234</v>
      </c>
      <c r="G44" s="139">
        <v>1664</v>
      </c>
      <c r="H44" s="139">
        <v>1664</v>
      </c>
      <c r="I44" s="139" t="s">
        <v>234</v>
      </c>
      <c r="J44" s="139">
        <f>K44</f>
        <v>1345</v>
      </c>
      <c r="K44" s="139">
        <f>SUM(K46:K53)</f>
        <v>1345</v>
      </c>
      <c r="L44" s="139" t="s">
        <v>234</v>
      </c>
    </row>
    <row r="45" spans="1:12" ht="5.25" customHeight="1">
      <c r="A45" s="307"/>
      <c r="B45" s="309" t="s">
        <v>519</v>
      </c>
      <c r="C45" s="22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ht="12.75">
      <c r="A46" s="307">
        <v>4231</v>
      </c>
      <c r="B46" s="314" t="s">
        <v>894</v>
      </c>
      <c r="C46" s="229" t="s">
        <v>1064</v>
      </c>
      <c r="D46" s="139">
        <v>0</v>
      </c>
      <c r="E46" s="139">
        <v>0</v>
      </c>
      <c r="F46" s="139" t="s">
        <v>234</v>
      </c>
      <c r="G46" s="139">
        <v>0</v>
      </c>
      <c r="H46" s="139">
        <v>0</v>
      </c>
      <c r="I46" s="139" t="s">
        <v>234</v>
      </c>
      <c r="J46" s="139">
        <f aca="true" t="shared" si="1" ref="J46:J53">K46</f>
        <v>0</v>
      </c>
      <c r="K46" s="139"/>
      <c r="L46" s="139" t="s">
        <v>234</v>
      </c>
    </row>
    <row r="47" spans="1:12" ht="12.75">
      <c r="A47" s="307">
        <v>4232</v>
      </c>
      <c r="B47" s="314" t="s">
        <v>895</v>
      </c>
      <c r="C47" s="229" t="s">
        <v>1065</v>
      </c>
      <c r="D47" s="139">
        <v>72</v>
      </c>
      <c r="E47" s="139">
        <v>72</v>
      </c>
      <c r="F47" s="139" t="s">
        <v>234</v>
      </c>
      <c r="G47" s="139">
        <v>72</v>
      </c>
      <c r="H47" s="139">
        <v>72</v>
      </c>
      <c r="I47" s="139" t="s">
        <v>234</v>
      </c>
      <c r="J47" s="139">
        <f t="shared" si="1"/>
        <v>72</v>
      </c>
      <c r="K47" s="139">
        <v>72</v>
      </c>
      <c r="L47" s="139" t="s">
        <v>234</v>
      </c>
    </row>
    <row r="48" spans="1:12" ht="25.5">
      <c r="A48" s="307">
        <v>4233</v>
      </c>
      <c r="B48" s="314" t="s">
        <v>896</v>
      </c>
      <c r="C48" s="229" t="s">
        <v>1066</v>
      </c>
      <c r="D48" s="139">
        <v>0</v>
      </c>
      <c r="E48" s="139">
        <v>0</v>
      </c>
      <c r="F48" s="139" t="s">
        <v>234</v>
      </c>
      <c r="G48" s="139">
        <v>0</v>
      </c>
      <c r="H48" s="139">
        <v>0</v>
      </c>
      <c r="I48" s="139" t="s">
        <v>234</v>
      </c>
      <c r="J48" s="139">
        <f t="shared" si="1"/>
        <v>0</v>
      </c>
      <c r="K48" s="139"/>
      <c r="L48" s="139" t="s">
        <v>234</v>
      </c>
    </row>
    <row r="49" spans="1:12" ht="12.75">
      <c r="A49" s="307">
        <v>4234</v>
      </c>
      <c r="B49" s="314" t="s">
        <v>897</v>
      </c>
      <c r="C49" s="229" t="s">
        <v>1067</v>
      </c>
      <c r="D49" s="139">
        <v>16</v>
      </c>
      <c r="E49" s="139">
        <v>16</v>
      </c>
      <c r="F49" s="139" t="s">
        <v>234</v>
      </c>
      <c r="G49" s="139">
        <v>16</v>
      </c>
      <c r="H49" s="139">
        <v>16</v>
      </c>
      <c r="I49" s="139" t="s">
        <v>234</v>
      </c>
      <c r="J49" s="139">
        <f t="shared" si="1"/>
        <v>16</v>
      </c>
      <c r="K49" s="139">
        <v>16</v>
      </c>
      <c r="L49" s="139" t="s">
        <v>234</v>
      </c>
    </row>
    <row r="50" spans="1:12" ht="12.75">
      <c r="A50" s="307">
        <v>4235</v>
      </c>
      <c r="B50" s="317" t="s">
        <v>898</v>
      </c>
      <c r="C50" s="229">
        <v>4235</v>
      </c>
      <c r="D50" s="139">
        <v>0</v>
      </c>
      <c r="E50" s="139">
        <v>0</v>
      </c>
      <c r="F50" s="139" t="s">
        <v>234</v>
      </c>
      <c r="G50" s="139">
        <v>0</v>
      </c>
      <c r="H50" s="139">
        <v>0</v>
      </c>
      <c r="I50" s="139" t="s">
        <v>234</v>
      </c>
      <c r="J50" s="139">
        <f t="shared" si="1"/>
        <v>0</v>
      </c>
      <c r="K50" s="139"/>
      <c r="L50" s="139" t="s">
        <v>234</v>
      </c>
    </row>
    <row r="51" spans="1:12" ht="25.5">
      <c r="A51" s="307">
        <v>4236</v>
      </c>
      <c r="B51" s="314" t="s">
        <v>899</v>
      </c>
      <c r="C51" s="229" t="s">
        <v>1068</v>
      </c>
      <c r="D51" s="139">
        <v>0</v>
      </c>
      <c r="E51" s="139">
        <v>0</v>
      </c>
      <c r="F51" s="139" t="s">
        <v>234</v>
      </c>
      <c r="G51" s="139">
        <v>0</v>
      </c>
      <c r="H51" s="139">
        <v>0</v>
      </c>
      <c r="I51" s="139" t="s">
        <v>234</v>
      </c>
      <c r="J51" s="139">
        <f t="shared" si="1"/>
        <v>0</v>
      </c>
      <c r="K51" s="139"/>
      <c r="L51" s="139" t="s">
        <v>234</v>
      </c>
    </row>
    <row r="52" spans="1:12" ht="12.75">
      <c r="A52" s="307">
        <v>4237</v>
      </c>
      <c r="B52" s="314" t="s">
        <v>900</v>
      </c>
      <c r="C52" s="229" t="s">
        <v>1069</v>
      </c>
      <c r="D52" s="139">
        <v>0</v>
      </c>
      <c r="E52" s="139">
        <v>0</v>
      </c>
      <c r="F52" s="139" t="s">
        <v>234</v>
      </c>
      <c r="G52" s="139">
        <v>0</v>
      </c>
      <c r="H52" s="139">
        <v>0</v>
      </c>
      <c r="I52" s="139" t="s">
        <v>234</v>
      </c>
      <c r="J52" s="139">
        <f t="shared" si="1"/>
        <v>0</v>
      </c>
      <c r="K52" s="139"/>
      <c r="L52" s="139" t="s">
        <v>234</v>
      </c>
    </row>
    <row r="53" spans="1:12" ht="12.75" customHeight="1">
      <c r="A53" s="307">
        <v>4238</v>
      </c>
      <c r="B53" s="314" t="s">
        <v>901</v>
      </c>
      <c r="C53" s="229" t="s">
        <v>1070</v>
      </c>
      <c r="D53" s="139">
        <v>650</v>
      </c>
      <c r="E53" s="139">
        <v>650</v>
      </c>
      <c r="F53" s="139" t="s">
        <v>234</v>
      </c>
      <c r="G53" s="139">
        <v>1576</v>
      </c>
      <c r="H53" s="139">
        <v>1576</v>
      </c>
      <c r="I53" s="139" t="s">
        <v>234</v>
      </c>
      <c r="J53" s="139">
        <f t="shared" si="1"/>
        <v>1257</v>
      </c>
      <c r="K53" s="139">
        <v>1257</v>
      </c>
      <c r="L53" s="139" t="s">
        <v>234</v>
      </c>
    </row>
    <row r="54" spans="1:12" ht="20.25" customHeight="1">
      <c r="A54" s="307">
        <v>4240</v>
      </c>
      <c r="B54" s="315" t="s">
        <v>902</v>
      </c>
      <c r="C54" s="229" t="s">
        <v>179</v>
      </c>
      <c r="D54" s="139">
        <v>320</v>
      </c>
      <c r="E54" s="139">
        <v>320</v>
      </c>
      <c r="F54" s="139" t="s">
        <v>234</v>
      </c>
      <c r="G54" s="139">
        <v>350</v>
      </c>
      <c r="H54" s="139">
        <v>350</v>
      </c>
      <c r="I54" s="139" t="s">
        <v>234</v>
      </c>
      <c r="J54" s="139">
        <f>K54</f>
        <v>243.4</v>
      </c>
      <c r="K54" s="139">
        <f>K56</f>
        <v>243.4</v>
      </c>
      <c r="L54" s="139" t="s">
        <v>234</v>
      </c>
    </row>
    <row r="55" spans="1:12" ht="8.25" customHeight="1">
      <c r="A55" s="307"/>
      <c r="B55" s="309" t="s">
        <v>519</v>
      </c>
      <c r="C55" s="22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1:12" ht="12.75">
      <c r="A56" s="307">
        <v>4241</v>
      </c>
      <c r="B56" s="314" t="s">
        <v>903</v>
      </c>
      <c r="C56" s="229" t="s">
        <v>1071</v>
      </c>
      <c r="D56" s="139">
        <v>320</v>
      </c>
      <c r="E56" s="139">
        <v>320</v>
      </c>
      <c r="F56" s="139" t="s">
        <v>234</v>
      </c>
      <c r="G56" s="139">
        <v>350</v>
      </c>
      <c r="H56" s="139">
        <v>350</v>
      </c>
      <c r="I56" s="139" t="s">
        <v>234</v>
      </c>
      <c r="J56" s="139">
        <f>K56</f>
        <v>243.4</v>
      </c>
      <c r="K56" s="139">
        <v>243.4</v>
      </c>
      <c r="L56" s="139" t="s">
        <v>234</v>
      </c>
    </row>
    <row r="57" spans="1:12" ht="23.25" customHeight="1">
      <c r="A57" s="307">
        <v>4250</v>
      </c>
      <c r="B57" s="315" t="s">
        <v>904</v>
      </c>
      <c r="C57" s="229" t="s">
        <v>179</v>
      </c>
      <c r="D57" s="139">
        <v>140</v>
      </c>
      <c r="E57" s="139">
        <v>140</v>
      </c>
      <c r="F57" s="139" t="s">
        <v>234</v>
      </c>
      <c r="G57" s="139">
        <v>140</v>
      </c>
      <c r="H57" s="139">
        <v>140</v>
      </c>
      <c r="I57" s="139" t="s">
        <v>234</v>
      </c>
      <c r="J57" s="139">
        <f>K57</f>
        <v>140</v>
      </c>
      <c r="K57" s="139">
        <f>SUM(K59:K60)</f>
        <v>140</v>
      </c>
      <c r="L57" s="139" t="s">
        <v>234</v>
      </c>
    </row>
    <row r="58" spans="1:12" ht="9" customHeight="1">
      <c r="A58" s="307"/>
      <c r="B58" s="309" t="s">
        <v>519</v>
      </c>
      <c r="C58" s="22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ht="25.5">
      <c r="A59" s="307">
        <v>4251</v>
      </c>
      <c r="B59" s="314" t="s">
        <v>905</v>
      </c>
      <c r="C59" s="229" t="s">
        <v>1072</v>
      </c>
      <c r="D59" s="139">
        <v>0</v>
      </c>
      <c r="E59" s="139">
        <v>0</v>
      </c>
      <c r="F59" s="139" t="s">
        <v>234</v>
      </c>
      <c r="G59" s="139">
        <v>0</v>
      </c>
      <c r="H59" s="139">
        <v>0</v>
      </c>
      <c r="I59" s="139" t="s">
        <v>234</v>
      </c>
      <c r="J59" s="139">
        <f>K59</f>
        <v>0</v>
      </c>
      <c r="K59" s="139"/>
      <c r="L59" s="139" t="s">
        <v>234</v>
      </c>
    </row>
    <row r="60" spans="1:12" ht="25.5">
      <c r="A60" s="307">
        <v>4252</v>
      </c>
      <c r="B60" s="314" t="s">
        <v>906</v>
      </c>
      <c r="C60" s="229" t="s">
        <v>1073</v>
      </c>
      <c r="D60" s="139">
        <v>140</v>
      </c>
      <c r="E60" s="139">
        <v>140</v>
      </c>
      <c r="F60" s="139" t="s">
        <v>234</v>
      </c>
      <c r="G60" s="139">
        <v>140</v>
      </c>
      <c r="H60" s="139">
        <v>140</v>
      </c>
      <c r="I60" s="139" t="s">
        <v>234</v>
      </c>
      <c r="J60" s="139">
        <f>K60</f>
        <v>140</v>
      </c>
      <c r="K60" s="139">
        <v>140</v>
      </c>
      <c r="L60" s="139" t="s">
        <v>234</v>
      </c>
    </row>
    <row r="61" spans="1:12" ht="12" customHeight="1">
      <c r="A61" s="307">
        <v>4260</v>
      </c>
      <c r="B61" s="315" t="s">
        <v>907</v>
      </c>
      <c r="C61" s="229" t="s">
        <v>179</v>
      </c>
      <c r="D61" s="139">
        <v>520</v>
      </c>
      <c r="E61" s="139">
        <v>520</v>
      </c>
      <c r="F61" s="139" t="s">
        <v>234</v>
      </c>
      <c r="G61" s="139">
        <v>1090</v>
      </c>
      <c r="H61" s="139">
        <v>1090</v>
      </c>
      <c r="I61" s="139" t="s">
        <v>234</v>
      </c>
      <c r="J61" s="139">
        <f>K61</f>
        <v>950</v>
      </c>
      <c r="K61" s="139">
        <f>SUM(K63:K70)</f>
        <v>950</v>
      </c>
      <c r="L61" s="139" t="s">
        <v>234</v>
      </c>
    </row>
    <row r="62" spans="1:12" ht="7.5" customHeight="1">
      <c r="A62" s="307"/>
      <c r="B62" s="309" t="s">
        <v>519</v>
      </c>
      <c r="C62" s="22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2" ht="12.75">
      <c r="A63" s="307">
        <v>4261</v>
      </c>
      <c r="B63" s="314" t="s">
        <v>908</v>
      </c>
      <c r="C63" s="229" t="s">
        <v>1074</v>
      </c>
      <c r="D63" s="139">
        <v>100</v>
      </c>
      <c r="E63" s="139">
        <v>100</v>
      </c>
      <c r="F63" s="139" t="s">
        <v>234</v>
      </c>
      <c r="G63" s="139">
        <v>120</v>
      </c>
      <c r="H63" s="139">
        <v>120</v>
      </c>
      <c r="I63" s="139" t="s">
        <v>234</v>
      </c>
      <c r="J63" s="139">
        <f>K63</f>
        <v>120</v>
      </c>
      <c r="K63" s="139">
        <v>120</v>
      </c>
      <c r="L63" s="139" t="s">
        <v>234</v>
      </c>
    </row>
    <row r="64" spans="1:12" ht="12.75">
      <c r="A64" s="307">
        <v>4262</v>
      </c>
      <c r="B64" s="314" t="s">
        <v>909</v>
      </c>
      <c r="C64" s="229" t="s">
        <v>1075</v>
      </c>
      <c r="D64" s="139">
        <v>0</v>
      </c>
      <c r="E64" s="139">
        <v>0</v>
      </c>
      <c r="F64" s="139" t="s">
        <v>234</v>
      </c>
      <c r="G64" s="139">
        <v>0</v>
      </c>
      <c r="H64" s="139">
        <v>0</v>
      </c>
      <c r="I64" s="139" t="s">
        <v>234</v>
      </c>
      <c r="J64" s="139">
        <f aca="true" t="shared" si="2" ref="J64:J70">K64</f>
        <v>0</v>
      </c>
      <c r="K64" s="139"/>
      <c r="L64" s="139" t="s">
        <v>234</v>
      </c>
    </row>
    <row r="65" spans="1:12" ht="25.5">
      <c r="A65" s="307">
        <v>4263</v>
      </c>
      <c r="B65" s="314" t="s">
        <v>910</v>
      </c>
      <c r="C65" s="229" t="s">
        <v>1076</v>
      </c>
      <c r="D65" s="139">
        <v>0</v>
      </c>
      <c r="E65" s="139">
        <v>0</v>
      </c>
      <c r="F65" s="139" t="s">
        <v>234</v>
      </c>
      <c r="G65" s="139">
        <v>0</v>
      </c>
      <c r="H65" s="139">
        <v>0</v>
      </c>
      <c r="I65" s="139" t="s">
        <v>234</v>
      </c>
      <c r="J65" s="139">
        <f t="shared" si="2"/>
        <v>0</v>
      </c>
      <c r="K65" s="139"/>
      <c r="L65" s="139" t="s">
        <v>234</v>
      </c>
    </row>
    <row r="66" spans="1:12" ht="12.75">
      <c r="A66" s="307">
        <v>4264</v>
      </c>
      <c r="B66" s="152" t="s">
        <v>911</v>
      </c>
      <c r="C66" s="229" t="s">
        <v>1077</v>
      </c>
      <c r="D66" s="139">
        <v>100</v>
      </c>
      <c r="E66" s="139">
        <v>100</v>
      </c>
      <c r="F66" s="139" t="s">
        <v>234</v>
      </c>
      <c r="G66" s="139">
        <v>200</v>
      </c>
      <c r="H66" s="139">
        <v>200</v>
      </c>
      <c r="I66" s="139" t="s">
        <v>234</v>
      </c>
      <c r="J66" s="139">
        <f t="shared" si="2"/>
        <v>198</v>
      </c>
      <c r="K66" s="139">
        <v>198</v>
      </c>
      <c r="L66" s="139" t="s">
        <v>234</v>
      </c>
    </row>
    <row r="67" spans="1:12" ht="25.5">
      <c r="A67" s="307">
        <v>4265</v>
      </c>
      <c r="B67" s="318" t="s">
        <v>912</v>
      </c>
      <c r="C67" s="229" t="s">
        <v>1078</v>
      </c>
      <c r="D67" s="139">
        <v>0</v>
      </c>
      <c r="E67" s="139">
        <v>0</v>
      </c>
      <c r="F67" s="139" t="s">
        <v>234</v>
      </c>
      <c r="G67" s="139">
        <v>0</v>
      </c>
      <c r="H67" s="139">
        <v>0</v>
      </c>
      <c r="I67" s="139" t="s">
        <v>234</v>
      </c>
      <c r="J67" s="139">
        <f t="shared" si="2"/>
        <v>0</v>
      </c>
      <c r="K67" s="139"/>
      <c r="L67" s="139" t="s">
        <v>234</v>
      </c>
    </row>
    <row r="68" spans="1:12" ht="13.5" customHeight="1">
      <c r="A68" s="307">
        <v>4266</v>
      </c>
      <c r="B68" s="152" t="s">
        <v>913</v>
      </c>
      <c r="C68" s="229" t="s">
        <v>1079</v>
      </c>
      <c r="D68" s="139">
        <v>0</v>
      </c>
      <c r="E68" s="139">
        <v>0</v>
      </c>
      <c r="F68" s="139" t="s">
        <v>234</v>
      </c>
      <c r="G68" s="139">
        <v>0</v>
      </c>
      <c r="H68" s="139">
        <v>0</v>
      </c>
      <c r="I68" s="139" t="s">
        <v>234</v>
      </c>
      <c r="J68" s="139">
        <f t="shared" si="2"/>
        <v>0</v>
      </c>
      <c r="K68" s="139"/>
      <c r="L68" s="139" t="s">
        <v>234</v>
      </c>
    </row>
    <row r="69" spans="1:12" ht="12.75">
      <c r="A69" s="307">
        <v>4267</v>
      </c>
      <c r="B69" s="152" t="s">
        <v>914</v>
      </c>
      <c r="C69" s="229" t="s">
        <v>1080</v>
      </c>
      <c r="D69" s="139">
        <v>200</v>
      </c>
      <c r="E69" s="139">
        <v>200</v>
      </c>
      <c r="F69" s="139" t="s">
        <v>234</v>
      </c>
      <c r="G69" s="139">
        <v>200</v>
      </c>
      <c r="H69" s="139">
        <v>200</v>
      </c>
      <c r="I69" s="139" t="s">
        <v>234</v>
      </c>
      <c r="J69" s="139">
        <f t="shared" si="2"/>
        <v>188.5</v>
      </c>
      <c r="K69" s="139">
        <v>188.5</v>
      </c>
      <c r="L69" s="139" t="s">
        <v>234</v>
      </c>
    </row>
    <row r="70" spans="1:12" ht="12.75">
      <c r="A70" s="307">
        <v>4268</v>
      </c>
      <c r="B70" s="152" t="s">
        <v>915</v>
      </c>
      <c r="C70" s="229" t="s">
        <v>1081</v>
      </c>
      <c r="D70" s="139">
        <v>120</v>
      </c>
      <c r="E70" s="139">
        <v>120</v>
      </c>
      <c r="F70" s="139" t="s">
        <v>234</v>
      </c>
      <c r="G70" s="139">
        <v>570</v>
      </c>
      <c r="H70" s="139">
        <v>570</v>
      </c>
      <c r="I70" s="139" t="s">
        <v>234</v>
      </c>
      <c r="J70" s="139">
        <f t="shared" si="2"/>
        <v>443.5</v>
      </c>
      <c r="K70" s="139">
        <v>443.5</v>
      </c>
      <c r="L70" s="139" t="s">
        <v>234</v>
      </c>
    </row>
    <row r="71" spans="1:12" ht="6.75" customHeight="1">
      <c r="A71" s="41">
        <v>4300</v>
      </c>
      <c r="B71" s="319" t="s">
        <v>916</v>
      </c>
      <c r="C71" s="229" t="s">
        <v>179</v>
      </c>
      <c r="D71" s="139">
        <v>0</v>
      </c>
      <c r="E71" s="139">
        <v>0</v>
      </c>
      <c r="F71" s="139" t="s">
        <v>234</v>
      </c>
      <c r="G71" s="139">
        <v>0</v>
      </c>
      <c r="H71" s="139">
        <v>0</v>
      </c>
      <c r="I71" s="139" t="s">
        <v>234</v>
      </c>
      <c r="J71" s="139">
        <f>K71</f>
        <v>0</v>
      </c>
      <c r="K71" s="139">
        <f>K73</f>
        <v>0</v>
      </c>
      <c r="L71" s="139" t="s">
        <v>234</v>
      </c>
    </row>
    <row r="72" spans="1:12" ht="12.75" hidden="1">
      <c r="A72" s="311"/>
      <c r="B72" s="309" t="s">
        <v>869</v>
      </c>
      <c r="C72" s="229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1:12" ht="24" hidden="1">
      <c r="A73" s="307">
        <v>4310</v>
      </c>
      <c r="B73" s="320" t="s">
        <v>917</v>
      </c>
      <c r="C73" s="229" t="s">
        <v>179</v>
      </c>
      <c r="D73" s="139">
        <v>0</v>
      </c>
      <c r="E73" s="139">
        <v>0</v>
      </c>
      <c r="F73" s="139"/>
      <c r="G73" s="139">
        <v>0</v>
      </c>
      <c r="H73" s="139">
        <v>0</v>
      </c>
      <c r="I73" s="139"/>
      <c r="J73" s="139">
        <f>K73+L73</f>
        <v>0</v>
      </c>
      <c r="K73" s="139">
        <f>SUM(K75:K76)</f>
        <v>0</v>
      </c>
      <c r="L73" s="139"/>
    </row>
    <row r="74" spans="1:12" ht="12.75" hidden="1">
      <c r="A74" s="307"/>
      <c r="B74" s="309" t="s">
        <v>519</v>
      </c>
      <c r="C74" s="229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1:12" ht="12.75" hidden="1">
      <c r="A75" s="307">
        <v>4311</v>
      </c>
      <c r="B75" s="152" t="s">
        <v>918</v>
      </c>
      <c r="C75" s="229" t="s">
        <v>1082</v>
      </c>
      <c r="D75" s="139">
        <v>0</v>
      </c>
      <c r="E75" s="139">
        <v>0</v>
      </c>
      <c r="F75" s="139" t="s">
        <v>234</v>
      </c>
      <c r="G75" s="139">
        <v>0</v>
      </c>
      <c r="H75" s="139">
        <v>0</v>
      </c>
      <c r="I75" s="139" t="s">
        <v>234</v>
      </c>
      <c r="J75" s="139">
        <f aca="true" t="shared" si="3" ref="J75:J80">K75</f>
        <v>0</v>
      </c>
      <c r="K75" s="139">
        <f>'[1]aparat'!L82+'[1]aparat ntpm'!L82+'[1]mankap'!L82+'[1]mankap ntpm'!L82+'[1]patvir'!L82+'[1]arvesti dproc'!L82+'[1]arvesti dproc ntpm'!L82+'[1]bjudj. chnax.caxs'!L82+'[1]komunal-subsidia'!L82</f>
        <v>0</v>
      </c>
      <c r="L75" s="139" t="s">
        <v>234</v>
      </c>
    </row>
    <row r="76" spans="1:12" ht="12.75" hidden="1">
      <c r="A76" s="307">
        <v>4312</v>
      </c>
      <c r="B76" s="152" t="s">
        <v>919</v>
      </c>
      <c r="C76" s="229" t="s">
        <v>1083</v>
      </c>
      <c r="D76" s="139">
        <v>0</v>
      </c>
      <c r="E76" s="139">
        <v>0</v>
      </c>
      <c r="F76" s="139" t="s">
        <v>234</v>
      </c>
      <c r="G76" s="139">
        <v>0</v>
      </c>
      <c r="H76" s="139">
        <v>0</v>
      </c>
      <c r="I76" s="139" t="s">
        <v>234</v>
      </c>
      <c r="J76" s="139">
        <f t="shared" si="3"/>
        <v>0</v>
      </c>
      <c r="K76" s="139">
        <f>'[1]aparat'!L83+'[1]aparat ntpm'!L83+'[1]mankap'!L83+'[1]mankap ntpm'!L83+'[1]patvir'!L83+'[1]arvesti dproc'!L83+'[1]arvesti dproc ntpm'!L83+'[1]bjudj. chnax.caxs'!L83+'[1]komunal-subsidia'!L83</f>
        <v>0</v>
      </c>
      <c r="L76" s="139" t="s">
        <v>234</v>
      </c>
    </row>
    <row r="77" spans="1:12" ht="12.75" customHeight="1" hidden="1">
      <c r="A77" s="307">
        <v>4320</v>
      </c>
      <c r="B77" s="320" t="s">
        <v>920</v>
      </c>
      <c r="C77" s="229" t="s">
        <v>179</v>
      </c>
      <c r="D77" s="147">
        <v>0</v>
      </c>
      <c r="E77" s="147">
        <v>0</v>
      </c>
      <c r="F77" s="139"/>
      <c r="G77" s="147">
        <v>0</v>
      </c>
      <c r="H77" s="147">
        <v>0</v>
      </c>
      <c r="I77" s="139"/>
      <c r="J77" s="147">
        <f t="shared" si="3"/>
        <v>0</v>
      </c>
      <c r="K77" s="147">
        <f>SUM(K79:K80)</f>
        <v>0</v>
      </c>
      <c r="L77" s="139"/>
    </row>
    <row r="78" spans="1:12" ht="12.75" hidden="1">
      <c r="A78" s="307"/>
      <c r="B78" s="309" t="s">
        <v>519</v>
      </c>
      <c r="C78" s="229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1:12" ht="12.75" hidden="1">
      <c r="A79" s="307">
        <v>4321</v>
      </c>
      <c r="B79" s="152" t="s">
        <v>921</v>
      </c>
      <c r="C79" s="229" t="s">
        <v>1084</v>
      </c>
      <c r="D79" s="139">
        <v>0</v>
      </c>
      <c r="E79" s="139">
        <v>0</v>
      </c>
      <c r="F79" s="139" t="s">
        <v>234</v>
      </c>
      <c r="G79" s="139">
        <v>0</v>
      </c>
      <c r="H79" s="139">
        <v>0</v>
      </c>
      <c r="I79" s="139" t="s">
        <v>234</v>
      </c>
      <c r="J79" s="139">
        <f t="shared" si="3"/>
        <v>0</v>
      </c>
      <c r="K79" s="139">
        <f>'[1]aparat'!L84+'[1]aparat ntpm'!L84+'[1]mankap'!L84+'[1]mankap ntpm'!L84+'[1]patvir'!L84+'[1]arvesti dproc'!L84+'[1]arvesti dproc ntpm'!L84+'[1]bjudj. chnax.caxs'!L84+'[1]komunal-subsidia'!L84</f>
        <v>0</v>
      </c>
      <c r="L79" s="139" t="s">
        <v>234</v>
      </c>
    </row>
    <row r="80" spans="1:12" ht="12.75" hidden="1">
      <c r="A80" s="307">
        <v>4322</v>
      </c>
      <c r="B80" s="152" t="s">
        <v>922</v>
      </c>
      <c r="C80" s="229" t="s">
        <v>1085</v>
      </c>
      <c r="D80" s="139">
        <v>0</v>
      </c>
      <c r="E80" s="139">
        <v>0</v>
      </c>
      <c r="F80" s="139" t="s">
        <v>234</v>
      </c>
      <c r="G80" s="139">
        <v>0</v>
      </c>
      <c r="H80" s="139">
        <v>0</v>
      </c>
      <c r="I80" s="139" t="s">
        <v>234</v>
      </c>
      <c r="J80" s="139">
        <f t="shared" si="3"/>
        <v>0</v>
      </c>
      <c r="K80" s="139">
        <f>'[1]aparat'!L85+'[1]aparat ntpm'!L85+'[1]mankap'!L85+'[1]mankap ntpm'!L85+'[1]patvir'!L85+'[1]arvesti dproc'!L85+'[1]arvesti dproc ntpm'!L85+'[1]bjudj. chnax.caxs'!L85+'[1]komunal-subsidia'!L85</f>
        <v>0</v>
      </c>
      <c r="L80" s="139" t="s">
        <v>234</v>
      </c>
    </row>
    <row r="81" spans="1:12" ht="12" customHeight="1" hidden="1">
      <c r="A81" s="307">
        <v>4330</v>
      </c>
      <c r="B81" s="320" t="s">
        <v>923</v>
      </c>
      <c r="C81" s="229" t="s">
        <v>179</v>
      </c>
      <c r="D81" s="139">
        <v>0</v>
      </c>
      <c r="E81" s="139">
        <v>0</v>
      </c>
      <c r="F81" s="139" t="s">
        <v>234</v>
      </c>
      <c r="G81" s="139">
        <v>0</v>
      </c>
      <c r="H81" s="139">
        <v>0</v>
      </c>
      <c r="I81" s="139" t="s">
        <v>234</v>
      </c>
      <c r="J81" s="139">
        <f>K81</f>
        <v>0</v>
      </c>
      <c r="K81" s="139">
        <f>SUM(K83:K85)</f>
        <v>0</v>
      </c>
      <c r="L81" s="139" t="s">
        <v>234</v>
      </c>
    </row>
    <row r="82" spans="1:12" ht="12.75" hidden="1">
      <c r="A82" s="307"/>
      <c r="B82" s="309" t="s">
        <v>519</v>
      </c>
      <c r="C82" s="229"/>
      <c r="D82" s="139"/>
      <c r="E82" s="139"/>
      <c r="F82" s="139"/>
      <c r="G82" s="139"/>
      <c r="H82" s="139"/>
      <c r="I82" s="139"/>
      <c r="J82" s="139"/>
      <c r="K82" s="139"/>
      <c r="L82" s="139"/>
    </row>
    <row r="83" spans="1:12" ht="25.5" hidden="1">
      <c r="A83" s="307">
        <v>4331</v>
      </c>
      <c r="B83" s="152" t="s">
        <v>924</v>
      </c>
      <c r="C83" s="229" t="s">
        <v>1086</v>
      </c>
      <c r="D83" s="139">
        <v>0</v>
      </c>
      <c r="E83" s="139">
        <v>0</v>
      </c>
      <c r="F83" s="139" t="s">
        <v>234</v>
      </c>
      <c r="G83" s="139">
        <v>0</v>
      </c>
      <c r="H83" s="139">
        <v>0</v>
      </c>
      <c r="I83" s="139" t="s">
        <v>234</v>
      </c>
      <c r="J83" s="139">
        <f>K83</f>
        <v>0</v>
      </c>
      <c r="K83" s="139">
        <f>'[1]aparat'!L87+'[1]aparat ntpm'!L87+'[1]mankap'!L87+'[1]mankap ntpm'!L87+'[1]patvir'!L87+'[1]arvesti dproc'!L87+'[1]arvesti dproc ntpm'!L87+'[1]bjudj. chnax.caxs'!L87+'[1]komunal-subsidia'!L87</f>
        <v>0</v>
      </c>
      <c r="L83" s="139" t="s">
        <v>234</v>
      </c>
    </row>
    <row r="84" spans="1:12" ht="12.75" hidden="1">
      <c r="A84" s="307">
        <v>4332</v>
      </c>
      <c r="B84" s="152" t="s">
        <v>925</v>
      </c>
      <c r="C84" s="229" t="s">
        <v>1087</v>
      </c>
      <c r="D84" s="139">
        <v>0</v>
      </c>
      <c r="E84" s="139">
        <v>0</v>
      </c>
      <c r="F84" s="139" t="s">
        <v>234</v>
      </c>
      <c r="G84" s="139">
        <v>0</v>
      </c>
      <c r="H84" s="139">
        <v>0</v>
      </c>
      <c r="I84" s="139" t="s">
        <v>234</v>
      </c>
      <c r="J84" s="139">
        <f>K84</f>
        <v>0</v>
      </c>
      <c r="K84" s="139">
        <f>'[1]aparat'!L88+'[1]aparat ntpm'!L88+'[1]mankap'!L88+'[1]mankap ntpm'!L88+'[1]patvir'!L88+'[1]arvesti dproc'!L88+'[1]arvesti dproc ntpm'!L88+'[1]bjudj. chnax.caxs'!L88+'[1]komunal-subsidia'!L88</f>
        <v>0</v>
      </c>
      <c r="L84" s="139" t="s">
        <v>234</v>
      </c>
    </row>
    <row r="85" spans="1:12" ht="12.75" hidden="1">
      <c r="A85" s="307">
        <v>4333</v>
      </c>
      <c r="B85" s="152" t="s">
        <v>926</v>
      </c>
      <c r="C85" s="229" t="s">
        <v>1088</v>
      </c>
      <c r="D85" s="139">
        <v>0</v>
      </c>
      <c r="E85" s="139">
        <v>0</v>
      </c>
      <c r="F85" s="139" t="s">
        <v>234</v>
      </c>
      <c r="G85" s="139">
        <v>0</v>
      </c>
      <c r="H85" s="139">
        <v>0</v>
      </c>
      <c r="I85" s="139" t="s">
        <v>234</v>
      </c>
      <c r="J85" s="139">
        <f>K85</f>
        <v>0</v>
      </c>
      <c r="K85" s="139">
        <f>'[1]aparat'!L89+'[1]aparat ntpm'!L89+'[1]mankap'!L89+'[1]mankap ntpm'!L89+'[1]patvir'!L89+'[1]arvesti dproc'!L89+'[1]arvesti dproc ntpm'!L89+'[1]bjudj. chnax.caxs'!L89+'[1]komunal-subsidia'!L89</f>
        <v>0</v>
      </c>
      <c r="L85" s="139" t="s">
        <v>234</v>
      </c>
    </row>
    <row r="86" spans="1:12" ht="12.75" customHeight="1">
      <c r="A86" s="41">
        <v>4400</v>
      </c>
      <c r="B86" s="77" t="s">
        <v>927</v>
      </c>
      <c r="C86" s="229" t="s">
        <v>179</v>
      </c>
      <c r="D86" s="139">
        <v>0</v>
      </c>
      <c r="E86" s="139">
        <v>0</v>
      </c>
      <c r="F86" s="139" t="s">
        <v>234</v>
      </c>
      <c r="G86" s="139">
        <v>0</v>
      </c>
      <c r="H86" s="139">
        <v>0</v>
      </c>
      <c r="I86" s="139" t="s">
        <v>234</v>
      </c>
      <c r="J86" s="139">
        <f>K86</f>
        <v>0</v>
      </c>
      <c r="K86" s="139">
        <f>K88+K92</f>
        <v>0</v>
      </c>
      <c r="L86" s="139" t="s">
        <v>234</v>
      </c>
    </row>
    <row r="87" spans="1:12" ht="8.25" customHeight="1" hidden="1">
      <c r="A87" s="311"/>
      <c r="B87" s="309" t="s">
        <v>869</v>
      </c>
      <c r="C87" s="229"/>
      <c r="D87" s="139"/>
      <c r="E87" s="139"/>
      <c r="F87" s="139"/>
      <c r="G87" s="139"/>
      <c r="H87" s="139"/>
      <c r="I87" s="139"/>
      <c r="J87" s="139"/>
      <c r="K87" s="139"/>
      <c r="L87" s="139"/>
    </row>
    <row r="88" spans="1:12" ht="22.5" customHeight="1" hidden="1">
      <c r="A88" s="307">
        <v>4410</v>
      </c>
      <c r="B88" s="320" t="s">
        <v>928</v>
      </c>
      <c r="C88" s="229" t="s">
        <v>179</v>
      </c>
      <c r="D88" s="139">
        <v>0</v>
      </c>
      <c r="E88" s="139">
        <v>0</v>
      </c>
      <c r="F88" s="139"/>
      <c r="G88" s="139">
        <v>0</v>
      </c>
      <c r="H88" s="139">
        <v>0</v>
      </c>
      <c r="I88" s="139"/>
      <c r="J88" s="139">
        <f>K88+L88</f>
        <v>0</v>
      </c>
      <c r="K88" s="139">
        <f>SUM(K90:K91)</f>
        <v>0</v>
      </c>
      <c r="L88" s="139"/>
    </row>
    <row r="89" spans="1:12" ht="6" customHeight="1" hidden="1">
      <c r="A89" s="307"/>
      <c r="B89" s="309" t="s">
        <v>519</v>
      </c>
      <c r="C89" s="229"/>
      <c r="D89" s="139"/>
      <c r="E89" s="139"/>
      <c r="F89" s="139"/>
      <c r="G89" s="139"/>
      <c r="H89" s="139"/>
      <c r="I89" s="139"/>
      <c r="J89" s="139"/>
      <c r="K89" s="139"/>
      <c r="L89" s="139"/>
    </row>
    <row r="90" spans="1:12" ht="22.5" customHeight="1" hidden="1">
      <c r="A90" s="307">
        <v>4411</v>
      </c>
      <c r="B90" s="152" t="s">
        <v>929</v>
      </c>
      <c r="C90" s="229" t="s">
        <v>1089</v>
      </c>
      <c r="D90" s="139">
        <v>0</v>
      </c>
      <c r="E90" s="139">
        <v>0</v>
      </c>
      <c r="F90" s="139" t="s">
        <v>234</v>
      </c>
      <c r="G90" s="139">
        <v>0</v>
      </c>
      <c r="H90" s="139">
        <v>0</v>
      </c>
      <c r="I90" s="139" t="s">
        <v>234</v>
      </c>
      <c r="J90" s="139">
        <f>K90</f>
        <v>0</v>
      </c>
      <c r="K90" s="139"/>
      <c r="L90" s="139" t="s">
        <v>234</v>
      </c>
    </row>
    <row r="91" spans="1:12" ht="25.5" hidden="1">
      <c r="A91" s="307">
        <v>4412</v>
      </c>
      <c r="B91" s="152" t="s">
        <v>930</v>
      </c>
      <c r="C91" s="229" t="s">
        <v>1090</v>
      </c>
      <c r="D91" s="139">
        <v>0</v>
      </c>
      <c r="E91" s="139">
        <v>0</v>
      </c>
      <c r="F91" s="139" t="s">
        <v>234</v>
      </c>
      <c r="G91" s="139">
        <v>0</v>
      </c>
      <c r="H91" s="139">
        <v>0</v>
      </c>
      <c r="I91" s="139" t="s">
        <v>234</v>
      </c>
      <c r="J91" s="139">
        <f>K91</f>
        <v>0</v>
      </c>
      <c r="K91" s="139"/>
      <c r="L91" s="139" t="s">
        <v>234</v>
      </c>
    </row>
    <row r="92" spans="1:12" ht="21.75" customHeight="1" hidden="1">
      <c r="A92" s="307">
        <v>4420</v>
      </c>
      <c r="B92" s="320" t="s">
        <v>931</v>
      </c>
      <c r="C92" s="229" t="s">
        <v>179</v>
      </c>
      <c r="D92" s="139">
        <v>0</v>
      </c>
      <c r="E92" s="139">
        <v>0</v>
      </c>
      <c r="F92" s="139"/>
      <c r="G92" s="139">
        <v>0</v>
      </c>
      <c r="H92" s="139">
        <v>0</v>
      </c>
      <c r="I92" s="139"/>
      <c r="J92" s="139">
        <f>K92+L92</f>
        <v>0</v>
      </c>
      <c r="K92" s="139">
        <f>SUM(K94:K95)</f>
        <v>0</v>
      </c>
      <c r="L92" s="139"/>
    </row>
    <row r="93" spans="1:12" ht="7.5" customHeight="1" hidden="1">
      <c r="A93" s="307"/>
      <c r="B93" s="309" t="s">
        <v>519</v>
      </c>
      <c r="C93" s="22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25.5" hidden="1">
      <c r="A94" s="307">
        <v>4421</v>
      </c>
      <c r="B94" s="152" t="s">
        <v>932</v>
      </c>
      <c r="C94" s="229" t="s">
        <v>1091</v>
      </c>
      <c r="D94" s="139">
        <v>0</v>
      </c>
      <c r="E94" s="139">
        <v>0</v>
      </c>
      <c r="F94" s="139" t="s">
        <v>234</v>
      </c>
      <c r="G94" s="139">
        <v>0</v>
      </c>
      <c r="H94" s="139">
        <v>0</v>
      </c>
      <c r="I94" s="139" t="s">
        <v>234</v>
      </c>
      <c r="J94" s="139">
        <f>K94</f>
        <v>0</v>
      </c>
      <c r="K94" s="139"/>
      <c r="L94" s="139" t="s">
        <v>234</v>
      </c>
    </row>
    <row r="95" spans="1:12" ht="25.5" hidden="1">
      <c r="A95" s="307">
        <v>4422</v>
      </c>
      <c r="B95" s="152" t="s">
        <v>933</v>
      </c>
      <c r="C95" s="229" t="s">
        <v>1092</v>
      </c>
      <c r="D95" s="139">
        <v>0</v>
      </c>
      <c r="E95" s="139">
        <v>0</v>
      </c>
      <c r="F95" s="139" t="s">
        <v>234</v>
      </c>
      <c r="G95" s="139">
        <v>0</v>
      </c>
      <c r="H95" s="139">
        <v>0</v>
      </c>
      <c r="I95" s="139" t="s">
        <v>234</v>
      </c>
      <c r="J95" s="139">
        <f>K95</f>
        <v>0</v>
      </c>
      <c r="K95" s="139"/>
      <c r="L95" s="139" t="s">
        <v>234</v>
      </c>
    </row>
    <row r="96" spans="1:12" ht="11.25" customHeight="1">
      <c r="A96" s="307">
        <v>4500</v>
      </c>
      <c r="B96" s="321" t="s">
        <v>934</v>
      </c>
      <c r="C96" s="229" t="s">
        <v>179</v>
      </c>
      <c r="D96" s="139">
        <v>5970</v>
      </c>
      <c r="E96" s="139">
        <v>5970</v>
      </c>
      <c r="F96" s="139" t="s">
        <v>234</v>
      </c>
      <c r="G96" s="139">
        <v>5970</v>
      </c>
      <c r="H96" s="139">
        <v>5970</v>
      </c>
      <c r="I96" s="139" t="s">
        <v>234</v>
      </c>
      <c r="J96" s="139">
        <f>K96</f>
        <v>5704.3</v>
      </c>
      <c r="K96" s="139">
        <f>K98+K102+K106+K118</f>
        <v>5704.3</v>
      </c>
      <c r="L96" s="139" t="s">
        <v>234</v>
      </c>
    </row>
    <row r="97" spans="1:12" ht="6" customHeight="1" hidden="1">
      <c r="A97" s="311"/>
      <c r="B97" s="309" t="s">
        <v>869</v>
      </c>
      <c r="C97" s="229"/>
      <c r="D97" s="139"/>
      <c r="E97" s="139"/>
      <c r="F97" s="139" t="s">
        <v>234</v>
      </c>
      <c r="G97" s="139"/>
      <c r="H97" s="139"/>
      <c r="I97" s="139" t="s">
        <v>234</v>
      </c>
      <c r="J97" s="139"/>
      <c r="K97" s="139"/>
      <c r="L97" s="139"/>
    </row>
    <row r="98" spans="1:12" ht="19.5" customHeight="1" hidden="1">
      <c r="A98" s="307">
        <v>4510</v>
      </c>
      <c r="B98" s="322" t="s">
        <v>935</v>
      </c>
      <c r="C98" s="229" t="s">
        <v>179</v>
      </c>
      <c r="D98" s="139">
        <v>0</v>
      </c>
      <c r="E98" s="139">
        <v>0</v>
      </c>
      <c r="F98" s="139" t="s">
        <v>234</v>
      </c>
      <c r="G98" s="139">
        <v>0</v>
      </c>
      <c r="H98" s="139">
        <v>0</v>
      </c>
      <c r="I98" s="139" t="s">
        <v>234</v>
      </c>
      <c r="J98" s="139">
        <f>K98</f>
        <v>0</v>
      </c>
      <c r="K98" s="139">
        <f>SUM(K100:K101)</f>
        <v>0</v>
      </c>
      <c r="L98" s="139" t="s">
        <v>303</v>
      </c>
    </row>
    <row r="99" spans="1:12" ht="6" customHeight="1" hidden="1">
      <c r="A99" s="307"/>
      <c r="B99" s="309" t="s">
        <v>519</v>
      </c>
      <c r="C99" s="229"/>
      <c r="D99" s="139">
        <v>0</v>
      </c>
      <c r="E99" s="139"/>
      <c r="F99" s="139" t="s">
        <v>234</v>
      </c>
      <c r="G99" s="139">
        <v>0</v>
      </c>
      <c r="H99" s="139"/>
      <c r="I99" s="139" t="s">
        <v>234</v>
      </c>
      <c r="J99" s="139"/>
      <c r="K99" s="139"/>
      <c r="L99" s="139"/>
    </row>
    <row r="100" spans="1:12" ht="25.5" hidden="1">
      <c r="A100" s="307">
        <v>4511</v>
      </c>
      <c r="B100" s="152" t="s">
        <v>936</v>
      </c>
      <c r="C100" s="229" t="s">
        <v>1093</v>
      </c>
      <c r="D100" s="139">
        <v>0</v>
      </c>
      <c r="E100" s="139">
        <v>0</v>
      </c>
      <c r="F100" s="139" t="s">
        <v>234</v>
      </c>
      <c r="G100" s="139">
        <v>0</v>
      </c>
      <c r="H100" s="139">
        <v>0</v>
      </c>
      <c r="I100" s="139" t="s">
        <v>234</v>
      </c>
      <c r="J100" s="139">
        <f>K100</f>
        <v>0</v>
      </c>
      <c r="K100" s="139"/>
      <c r="L100" s="139" t="s">
        <v>234</v>
      </c>
    </row>
    <row r="101" spans="1:12" ht="25.5" hidden="1">
      <c r="A101" s="307">
        <v>4512</v>
      </c>
      <c r="B101" s="152" t="s">
        <v>937</v>
      </c>
      <c r="C101" s="229" t="s">
        <v>1094</v>
      </c>
      <c r="D101" s="139">
        <v>0</v>
      </c>
      <c r="E101" s="139">
        <v>0</v>
      </c>
      <c r="F101" s="139" t="s">
        <v>234</v>
      </c>
      <c r="G101" s="139">
        <v>0</v>
      </c>
      <c r="H101" s="139">
        <v>0</v>
      </c>
      <c r="I101" s="139" t="s">
        <v>234</v>
      </c>
      <c r="J101" s="139">
        <f>K101</f>
        <v>0</v>
      </c>
      <c r="K101" s="139"/>
      <c r="L101" s="139" t="s">
        <v>234</v>
      </c>
    </row>
    <row r="102" spans="1:12" ht="23.25" customHeight="1" hidden="1">
      <c r="A102" s="307">
        <v>4520</v>
      </c>
      <c r="B102" s="322" t="s">
        <v>938</v>
      </c>
      <c r="C102" s="229" t="s">
        <v>179</v>
      </c>
      <c r="D102" s="139">
        <v>0</v>
      </c>
      <c r="E102" s="139">
        <v>0</v>
      </c>
      <c r="F102" s="139" t="s">
        <v>234</v>
      </c>
      <c r="G102" s="139">
        <v>0</v>
      </c>
      <c r="H102" s="139">
        <v>0</v>
      </c>
      <c r="I102" s="139" t="s">
        <v>234</v>
      </c>
      <c r="J102" s="139">
        <f>K102+L102</f>
        <v>0</v>
      </c>
      <c r="K102" s="139">
        <f>SUM(K104:K105)</f>
        <v>0</v>
      </c>
      <c r="L102" s="139"/>
    </row>
    <row r="103" spans="1:12" ht="6.75" customHeight="1" hidden="1">
      <c r="A103" s="307"/>
      <c r="B103" s="309" t="s">
        <v>519</v>
      </c>
      <c r="C103" s="229"/>
      <c r="D103" s="139">
        <v>0</v>
      </c>
      <c r="E103" s="139"/>
      <c r="F103" s="139" t="s">
        <v>234</v>
      </c>
      <c r="G103" s="139">
        <v>0</v>
      </c>
      <c r="H103" s="139"/>
      <c r="I103" s="139" t="s">
        <v>234</v>
      </c>
      <c r="J103" s="139"/>
      <c r="K103" s="139"/>
      <c r="L103" s="139"/>
    </row>
    <row r="104" spans="1:12" ht="25.5" hidden="1">
      <c r="A104" s="307">
        <v>4521</v>
      </c>
      <c r="B104" s="152" t="s">
        <v>939</v>
      </c>
      <c r="C104" s="229" t="s">
        <v>1095</v>
      </c>
      <c r="D104" s="139">
        <v>0</v>
      </c>
      <c r="E104" s="139">
        <v>0</v>
      </c>
      <c r="F104" s="139" t="s">
        <v>234</v>
      </c>
      <c r="G104" s="139">
        <v>0</v>
      </c>
      <c r="H104" s="139">
        <v>0</v>
      </c>
      <c r="I104" s="139" t="s">
        <v>234</v>
      </c>
      <c r="J104" s="139">
        <f>K104</f>
        <v>0</v>
      </c>
      <c r="K104" s="139"/>
      <c r="L104" s="139" t="s">
        <v>234</v>
      </c>
    </row>
    <row r="105" spans="1:12" ht="25.5" hidden="1">
      <c r="A105" s="307">
        <v>4522</v>
      </c>
      <c r="B105" s="152" t="s">
        <v>940</v>
      </c>
      <c r="C105" s="229" t="s">
        <v>1096</v>
      </c>
      <c r="D105" s="139">
        <v>0</v>
      </c>
      <c r="E105" s="139">
        <v>0</v>
      </c>
      <c r="F105" s="139" t="s">
        <v>234</v>
      </c>
      <c r="G105" s="139">
        <v>0</v>
      </c>
      <c r="H105" s="139">
        <v>0</v>
      </c>
      <c r="I105" s="139" t="s">
        <v>234</v>
      </c>
      <c r="J105" s="139">
        <f>K105</f>
        <v>0</v>
      </c>
      <c r="K105" s="139"/>
      <c r="L105" s="139" t="s">
        <v>234</v>
      </c>
    </row>
    <row r="106" spans="1:12" ht="20.25" customHeight="1">
      <c r="A106" s="307">
        <v>4530</v>
      </c>
      <c r="B106" s="322" t="s">
        <v>941</v>
      </c>
      <c r="C106" s="229" t="s">
        <v>179</v>
      </c>
      <c r="D106" s="139">
        <v>5970</v>
      </c>
      <c r="E106" s="139">
        <v>5970</v>
      </c>
      <c r="F106" s="139" t="s">
        <v>234</v>
      </c>
      <c r="G106" s="139">
        <v>5970</v>
      </c>
      <c r="H106" s="139">
        <v>5970</v>
      </c>
      <c r="I106" s="139" t="s">
        <v>234</v>
      </c>
      <c r="J106" s="139">
        <f>K106+L106</f>
        <v>5704.3</v>
      </c>
      <c r="K106" s="139">
        <f>SUM(K108:K110)</f>
        <v>5704.3</v>
      </c>
      <c r="L106" s="139">
        <f>SUM(L108:L109)</f>
        <v>0</v>
      </c>
    </row>
    <row r="107" spans="1:12" ht="8.25" customHeight="1">
      <c r="A107" s="307"/>
      <c r="B107" s="309" t="s">
        <v>519</v>
      </c>
      <c r="C107" s="229"/>
      <c r="D107" s="139">
        <v>0</v>
      </c>
      <c r="E107" s="139"/>
      <c r="F107" s="139" t="s">
        <v>234</v>
      </c>
      <c r="G107" s="139">
        <v>0</v>
      </c>
      <c r="H107" s="139"/>
      <c r="I107" s="139" t="s">
        <v>234</v>
      </c>
      <c r="J107" s="139"/>
      <c r="K107" s="139"/>
      <c r="L107" s="139"/>
    </row>
    <row r="108" spans="1:12" ht="36.75" customHeight="1">
      <c r="A108" s="307">
        <v>4531</v>
      </c>
      <c r="B108" s="323" t="s">
        <v>942</v>
      </c>
      <c r="C108" s="229" t="s">
        <v>1097</v>
      </c>
      <c r="D108" s="139">
        <v>5970</v>
      </c>
      <c r="E108" s="139">
        <v>5970</v>
      </c>
      <c r="F108" s="139" t="s">
        <v>234</v>
      </c>
      <c r="G108" s="139">
        <v>5970</v>
      </c>
      <c r="H108" s="139">
        <v>5970</v>
      </c>
      <c r="I108" s="139" t="s">
        <v>234</v>
      </c>
      <c r="J108" s="139">
        <f>K108</f>
        <v>5704.3</v>
      </c>
      <c r="K108" s="139">
        <v>5704.3</v>
      </c>
      <c r="L108" s="139" t="s">
        <v>303</v>
      </c>
    </row>
    <row r="109" spans="1:12" ht="38.25" hidden="1">
      <c r="A109" s="307">
        <v>4532</v>
      </c>
      <c r="B109" s="323" t="s">
        <v>943</v>
      </c>
      <c r="C109" s="229" t="s">
        <v>1098</v>
      </c>
      <c r="D109" s="139">
        <v>0</v>
      </c>
      <c r="E109" s="139">
        <v>0</v>
      </c>
      <c r="F109" s="139" t="s">
        <v>234</v>
      </c>
      <c r="G109" s="139">
        <v>0</v>
      </c>
      <c r="H109" s="139">
        <v>0</v>
      </c>
      <c r="I109" s="139" t="s">
        <v>234</v>
      </c>
      <c r="J109" s="139">
        <f>K109</f>
        <v>0</v>
      </c>
      <c r="K109" s="139"/>
      <c r="L109" s="139" t="s">
        <v>303</v>
      </c>
    </row>
    <row r="110" spans="1:12" ht="10.5" customHeight="1" hidden="1">
      <c r="A110" s="307">
        <v>4533</v>
      </c>
      <c r="B110" s="323" t="s">
        <v>944</v>
      </c>
      <c r="C110" s="229" t="s">
        <v>1099</v>
      </c>
      <c r="D110" s="139">
        <v>0</v>
      </c>
      <c r="E110" s="139">
        <v>0</v>
      </c>
      <c r="F110" s="139" t="s">
        <v>234</v>
      </c>
      <c r="G110" s="139">
        <v>0</v>
      </c>
      <c r="H110" s="139">
        <v>0</v>
      </c>
      <c r="I110" s="139" t="s">
        <v>234</v>
      </c>
      <c r="J110" s="139">
        <f>K110</f>
        <v>0</v>
      </c>
      <c r="K110" s="139">
        <f>K112+K116+K117</f>
        <v>0</v>
      </c>
      <c r="L110" s="139" t="s">
        <v>303</v>
      </c>
    </row>
    <row r="111" spans="1:12" ht="7.5" customHeight="1" hidden="1">
      <c r="A111" s="307"/>
      <c r="B111" s="323" t="s">
        <v>869</v>
      </c>
      <c r="C111" s="229"/>
      <c r="D111" s="139">
        <v>0</v>
      </c>
      <c r="E111" s="139"/>
      <c r="F111" s="139" t="s">
        <v>234</v>
      </c>
      <c r="G111" s="139">
        <v>0</v>
      </c>
      <c r="H111" s="139"/>
      <c r="I111" s="139" t="s">
        <v>234</v>
      </c>
      <c r="J111" s="139"/>
      <c r="K111" s="139"/>
      <c r="L111" s="139"/>
    </row>
    <row r="112" spans="1:12" ht="11.25" customHeight="1" hidden="1">
      <c r="A112" s="307">
        <v>4534</v>
      </c>
      <c r="B112" s="323" t="s">
        <v>945</v>
      </c>
      <c r="C112" s="229"/>
      <c r="D112" s="139">
        <v>0</v>
      </c>
      <c r="E112" s="139">
        <v>0</v>
      </c>
      <c r="F112" s="139" t="s">
        <v>234</v>
      </c>
      <c r="G112" s="139">
        <v>0</v>
      </c>
      <c r="H112" s="139">
        <v>0</v>
      </c>
      <c r="I112" s="139" t="s">
        <v>234</v>
      </c>
      <c r="J112" s="139">
        <f>K112+L112</f>
        <v>0</v>
      </c>
      <c r="K112" s="139">
        <f>SUM(K114:K115)</f>
        <v>0</v>
      </c>
      <c r="L112" s="139">
        <f>SUM(L114:L115)</f>
        <v>0</v>
      </c>
    </row>
    <row r="113" spans="1:12" ht="6" customHeight="1" hidden="1">
      <c r="A113" s="307"/>
      <c r="B113" s="323" t="s">
        <v>946</v>
      </c>
      <c r="C113" s="229"/>
      <c r="D113" s="139">
        <v>0</v>
      </c>
      <c r="E113" s="139"/>
      <c r="F113" s="139" t="s">
        <v>234</v>
      </c>
      <c r="G113" s="139">
        <v>0</v>
      </c>
      <c r="H113" s="139"/>
      <c r="I113" s="139" t="s">
        <v>234</v>
      </c>
      <c r="J113" s="139"/>
      <c r="K113" s="139"/>
      <c r="L113" s="139"/>
    </row>
    <row r="114" spans="1:12" ht="8.25" customHeight="1" hidden="1">
      <c r="A114" s="324">
        <v>4535</v>
      </c>
      <c r="B114" s="325" t="s">
        <v>947</v>
      </c>
      <c r="C114" s="229"/>
      <c r="D114" s="139">
        <v>0</v>
      </c>
      <c r="E114" s="139"/>
      <c r="F114" s="139" t="s">
        <v>234</v>
      </c>
      <c r="G114" s="139">
        <v>0</v>
      </c>
      <c r="H114" s="139"/>
      <c r="I114" s="139" t="s">
        <v>234</v>
      </c>
      <c r="J114" s="139">
        <f>K114</f>
        <v>0</v>
      </c>
      <c r="K114" s="139"/>
      <c r="L114" s="139" t="s">
        <v>303</v>
      </c>
    </row>
    <row r="115" spans="1:12" ht="12.75" hidden="1">
      <c r="A115" s="307">
        <v>4536</v>
      </c>
      <c r="B115" s="323" t="s">
        <v>948</v>
      </c>
      <c r="C115" s="229"/>
      <c r="D115" s="139">
        <v>0</v>
      </c>
      <c r="E115" s="139">
        <v>0</v>
      </c>
      <c r="F115" s="139" t="s">
        <v>234</v>
      </c>
      <c r="G115" s="139">
        <v>0</v>
      </c>
      <c r="H115" s="139">
        <v>0</v>
      </c>
      <c r="I115" s="139" t="s">
        <v>234</v>
      </c>
      <c r="J115" s="139">
        <f>K115</f>
        <v>0</v>
      </c>
      <c r="K115" s="139">
        <f>'[1]aparat'!L110+'[1]aparat ntpm'!L110+'[1]mankap'!L110+'[1]mankap ntpm'!L110+'[1]patvir'!L110+'[1]arvesti dproc'!L110+'[1]arvesti dproc ntpm'!L110+'[1]bjudj. chnax.caxs'!L110+'[1]komunal-subsidia'!L110</f>
        <v>0</v>
      </c>
      <c r="L115" s="139" t="s">
        <v>303</v>
      </c>
    </row>
    <row r="116" spans="1:12" ht="12.75" hidden="1">
      <c r="A116" s="307">
        <v>4537</v>
      </c>
      <c r="B116" s="323" t="s">
        <v>949</v>
      </c>
      <c r="C116" s="229"/>
      <c r="D116" s="139">
        <v>0</v>
      </c>
      <c r="E116" s="139"/>
      <c r="F116" s="139" t="s">
        <v>234</v>
      </c>
      <c r="G116" s="139">
        <v>0</v>
      </c>
      <c r="H116" s="139"/>
      <c r="I116" s="139" t="s">
        <v>234</v>
      </c>
      <c r="J116" s="139">
        <f>K116</f>
        <v>0</v>
      </c>
      <c r="K116" s="139"/>
      <c r="L116" s="139" t="s">
        <v>303</v>
      </c>
    </row>
    <row r="117" spans="1:12" ht="20.25" customHeight="1" hidden="1">
      <c r="A117" s="307">
        <v>4538</v>
      </c>
      <c r="B117" s="323" t="s">
        <v>950</v>
      </c>
      <c r="C117" s="229"/>
      <c r="D117" s="139">
        <v>0</v>
      </c>
      <c r="E117" s="139"/>
      <c r="F117" s="139" t="s">
        <v>234</v>
      </c>
      <c r="G117" s="139">
        <v>0</v>
      </c>
      <c r="H117" s="139"/>
      <c r="I117" s="139" t="s">
        <v>234</v>
      </c>
      <c r="J117" s="139">
        <f>K117</f>
        <v>0</v>
      </c>
      <c r="K117" s="139"/>
      <c r="L117" s="139" t="s">
        <v>303</v>
      </c>
    </row>
    <row r="118" spans="1:12" ht="8.25" customHeight="1">
      <c r="A118" s="307">
        <v>4540</v>
      </c>
      <c r="B118" s="322" t="s">
        <v>951</v>
      </c>
      <c r="C118" s="229" t="s">
        <v>179</v>
      </c>
      <c r="D118" s="139">
        <v>0</v>
      </c>
      <c r="E118" s="139"/>
      <c r="F118" s="139" t="s">
        <v>234</v>
      </c>
      <c r="G118" s="139">
        <v>0</v>
      </c>
      <c r="H118" s="139"/>
      <c r="I118" s="139" t="s">
        <v>234</v>
      </c>
      <c r="J118" s="139">
        <f>K118+L118</f>
        <v>0</v>
      </c>
      <c r="K118" s="139"/>
      <c r="L118" s="139">
        <f>SUM(L120:L122)</f>
        <v>0</v>
      </c>
    </row>
    <row r="119" spans="1:12" ht="12.75">
      <c r="A119" s="307"/>
      <c r="B119" s="309" t="s">
        <v>519</v>
      </c>
      <c r="C119" s="229"/>
      <c r="D119" s="139">
        <v>0</v>
      </c>
      <c r="E119" s="139"/>
      <c r="F119" s="139" t="s">
        <v>234</v>
      </c>
      <c r="G119" s="139">
        <v>0</v>
      </c>
      <c r="H119" s="139"/>
      <c r="I119" s="139" t="s">
        <v>234</v>
      </c>
      <c r="J119" s="139"/>
      <c r="K119" s="139"/>
      <c r="L119" s="139"/>
    </row>
    <row r="120" spans="1:12" ht="38.25">
      <c r="A120" s="307">
        <v>4541</v>
      </c>
      <c r="B120" s="323" t="s">
        <v>952</v>
      </c>
      <c r="C120" s="229" t="s">
        <v>1100</v>
      </c>
      <c r="D120" s="139">
        <v>0</v>
      </c>
      <c r="E120" s="139"/>
      <c r="F120" s="139" t="s">
        <v>234</v>
      </c>
      <c r="G120" s="139">
        <v>0</v>
      </c>
      <c r="H120" s="139"/>
      <c r="I120" s="139" t="s">
        <v>234</v>
      </c>
      <c r="J120" s="139">
        <f>K120</f>
        <v>0</v>
      </c>
      <c r="K120" s="139"/>
      <c r="L120" s="139" t="s">
        <v>303</v>
      </c>
    </row>
    <row r="121" spans="1:12" ht="12.75" customHeight="1">
      <c r="A121" s="307">
        <v>4542</v>
      </c>
      <c r="B121" s="323" t="s">
        <v>953</v>
      </c>
      <c r="C121" s="229" t="s">
        <v>1101</v>
      </c>
      <c r="D121" s="139">
        <v>0</v>
      </c>
      <c r="E121" s="139"/>
      <c r="F121" s="139" t="s">
        <v>234</v>
      </c>
      <c r="G121" s="139">
        <v>0</v>
      </c>
      <c r="H121" s="139"/>
      <c r="I121" s="139" t="s">
        <v>234</v>
      </c>
      <c r="J121" s="139">
        <f>K121</f>
        <v>0</v>
      </c>
      <c r="K121" s="139"/>
      <c r="L121" s="139" t="s">
        <v>303</v>
      </c>
    </row>
    <row r="122" spans="1:12" ht="7.5" customHeight="1">
      <c r="A122" s="307">
        <v>4543</v>
      </c>
      <c r="B122" s="323" t="s">
        <v>954</v>
      </c>
      <c r="C122" s="229" t="s">
        <v>1102</v>
      </c>
      <c r="D122" s="139">
        <v>0</v>
      </c>
      <c r="E122" s="139"/>
      <c r="F122" s="139" t="s">
        <v>234</v>
      </c>
      <c r="G122" s="139">
        <v>0</v>
      </c>
      <c r="H122" s="139"/>
      <c r="I122" s="139" t="s">
        <v>234</v>
      </c>
      <c r="J122" s="139">
        <f>K122</f>
        <v>0</v>
      </c>
      <c r="K122" s="139"/>
      <c r="L122" s="139" t="s">
        <v>303</v>
      </c>
    </row>
    <row r="123" spans="1:12" ht="12.75" customHeight="1" hidden="1">
      <c r="A123" s="307"/>
      <c r="B123" s="323" t="s">
        <v>869</v>
      </c>
      <c r="C123" s="229"/>
      <c r="D123" s="139">
        <v>0</v>
      </c>
      <c r="E123" s="139"/>
      <c r="F123" s="139" t="s">
        <v>234</v>
      </c>
      <c r="G123" s="139">
        <v>0</v>
      </c>
      <c r="H123" s="139"/>
      <c r="I123" s="139" t="s">
        <v>234</v>
      </c>
      <c r="J123" s="139"/>
      <c r="K123" s="139"/>
      <c r="L123" s="139" t="s">
        <v>303</v>
      </c>
    </row>
    <row r="124" spans="1:12" ht="7.5" customHeight="1" hidden="1">
      <c r="A124" s="307">
        <v>4544</v>
      </c>
      <c r="B124" s="323" t="s">
        <v>955</v>
      </c>
      <c r="C124" s="229"/>
      <c r="D124" s="139">
        <v>0</v>
      </c>
      <c r="E124" s="139"/>
      <c r="F124" s="139" t="s">
        <v>234</v>
      </c>
      <c r="G124" s="139">
        <v>0</v>
      </c>
      <c r="H124" s="139"/>
      <c r="I124" s="139" t="s">
        <v>234</v>
      </c>
      <c r="J124" s="139">
        <f aca="true" t="shared" si="4" ref="J124:J130">K124</f>
        <v>0</v>
      </c>
      <c r="K124" s="139"/>
      <c r="L124" s="139" t="s">
        <v>303</v>
      </c>
    </row>
    <row r="125" spans="1:12" ht="12.75" hidden="1">
      <c r="A125" s="307"/>
      <c r="B125" s="323" t="s">
        <v>946</v>
      </c>
      <c r="C125" s="229"/>
      <c r="D125" s="139">
        <v>0</v>
      </c>
      <c r="E125" s="139"/>
      <c r="F125" s="139" t="s">
        <v>234</v>
      </c>
      <c r="G125" s="139">
        <v>0</v>
      </c>
      <c r="H125" s="139"/>
      <c r="I125" s="139" t="s">
        <v>234</v>
      </c>
      <c r="J125" s="139">
        <f t="shared" si="4"/>
        <v>0</v>
      </c>
      <c r="K125" s="139"/>
      <c r="L125" s="139" t="s">
        <v>303</v>
      </c>
    </row>
    <row r="126" spans="1:12" ht="25.5" hidden="1">
      <c r="A126" s="324">
        <v>4545</v>
      </c>
      <c r="B126" s="325" t="s">
        <v>947</v>
      </c>
      <c r="C126" s="229"/>
      <c r="D126" s="139">
        <v>0</v>
      </c>
      <c r="E126" s="139"/>
      <c r="F126" s="139" t="s">
        <v>234</v>
      </c>
      <c r="G126" s="139">
        <v>0</v>
      </c>
      <c r="H126" s="139"/>
      <c r="I126" s="139" t="s">
        <v>234</v>
      </c>
      <c r="J126" s="139">
        <f t="shared" si="4"/>
        <v>0</v>
      </c>
      <c r="K126" s="139"/>
      <c r="L126" s="139" t="s">
        <v>303</v>
      </c>
    </row>
    <row r="127" spans="1:12" ht="12.75" hidden="1">
      <c r="A127" s="307">
        <v>4546</v>
      </c>
      <c r="B127" s="323" t="s">
        <v>956</v>
      </c>
      <c r="C127" s="229"/>
      <c r="D127" s="139">
        <v>0</v>
      </c>
      <c r="E127" s="139"/>
      <c r="F127" s="139" t="s">
        <v>234</v>
      </c>
      <c r="G127" s="139">
        <v>0</v>
      </c>
      <c r="H127" s="139"/>
      <c r="I127" s="139" t="s">
        <v>234</v>
      </c>
      <c r="J127" s="139">
        <f t="shared" si="4"/>
        <v>0</v>
      </c>
      <c r="K127" s="139"/>
      <c r="L127" s="139" t="s">
        <v>303</v>
      </c>
    </row>
    <row r="128" spans="1:12" ht="21" customHeight="1" hidden="1">
      <c r="A128" s="307">
        <v>4547</v>
      </c>
      <c r="B128" s="323" t="s">
        <v>949</v>
      </c>
      <c r="C128" s="229"/>
      <c r="D128" s="139">
        <v>0</v>
      </c>
      <c r="E128" s="139"/>
      <c r="F128" s="139" t="s">
        <v>234</v>
      </c>
      <c r="G128" s="139">
        <v>0</v>
      </c>
      <c r="H128" s="139"/>
      <c r="I128" s="139" t="s">
        <v>234</v>
      </c>
      <c r="J128" s="139">
        <f t="shared" si="4"/>
        <v>0</v>
      </c>
      <c r="K128" s="139"/>
      <c r="L128" s="139" t="s">
        <v>303</v>
      </c>
    </row>
    <row r="129" spans="1:12" ht="12.75">
      <c r="A129" s="307">
        <v>4548</v>
      </c>
      <c r="B129" s="323" t="s">
        <v>950</v>
      </c>
      <c r="C129" s="229"/>
      <c r="D129" s="139">
        <v>0</v>
      </c>
      <c r="E129" s="139"/>
      <c r="F129" s="139" t="s">
        <v>234</v>
      </c>
      <c r="G129" s="139">
        <v>0</v>
      </c>
      <c r="H129" s="139"/>
      <c r="I129" s="139" t="s">
        <v>234</v>
      </c>
      <c r="J129" s="139">
        <f t="shared" si="4"/>
        <v>0</v>
      </c>
      <c r="K129" s="139"/>
      <c r="L129" s="139" t="s">
        <v>303</v>
      </c>
    </row>
    <row r="130" spans="1:12" ht="12" customHeight="1">
      <c r="A130" s="307">
        <v>4600</v>
      </c>
      <c r="B130" s="326" t="s">
        <v>957</v>
      </c>
      <c r="C130" s="229" t="s">
        <v>179</v>
      </c>
      <c r="D130" s="139">
        <v>120</v>
      </c>
      <c r="E130" s="139">
        <v>120</v>
      </c>
      <c r="F130" s="139" t="s">
        <v>234</v>
      </c>
      <c r="G130" s="139">
        <v>850</v>
      </c>
      <c r="H130" s="139">
        <v>850</v>
      </c>
      <c r="I130" s="139" t="s">
        <v>234</v>
      </c>
      <c r="J130" s="139">
        <f t="shared" si="4"/>
        <v>780</v>
      </c>
      <c r="K130" s="139">
        <f>K132+K134+K136+K142</f>
        <v>780</v>
      </c>
      <c r="L130" s="139" t="s">
        <v>234</v>
      </c>
    </row>
    <row r="131" spans="1:12" ht="7.5" customHeight="1">
      <c r="A131" s="307"/>
      <c r="B131" s="309" t="s">
        <v>869</v>
      </c>
      <c r="C131" s="22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1:12" ht="25.5">
      <c r="A132" s="307">
        <v>4610</v>
      </c>
      <c r="B132" s="327" t="s">
        <v>958</v>
      </c>
      <c r="C132" s="229"/>
      <c r="D132" s="139">
        <v>0</v>
      </c>
      <c r="E132" s="139">
        <v>0</v>
      </c>
      <c r="F132" s="139" t="s">
        <v>303</v>
      </c>
      <c r="G132" s="139">
        <v>0</v>
      </c>
      <c r="H132" s="139">
        <v>0</v>
      </c>
      <c r="I132" s="139" t="s">
        <v>303</v>
      </c>
      <c r="J132" s="139">
        <f>K132</f>
        <v>0</v>
      </c>
      <c r="K132" s="139">
        <f>K134+K135</f>
        <v>0</v>
      </c>
      <c r="L132" s="139" t="s">
        <v>303</v>
      </c>
    </row>
    <row r="133" spans="1:12" ht="12.75">
      <c r="A133" s="307"/>
      <c r="B133" s="309" t="s">
        <v>869</v>
      </c>
      <c r="C133" s="22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1:12" ht="23.25" customHeight="1">
      <c r="A134" s="307">
        <v>4610</v>
      </c>
      <c r="B134" s="316" t="s">
        <v>959</v>
      </c>
      <c r="C134" s="229" t="s">
        <v>1103</v>
      </c>
      <c r="D134" s="139">
        <v>0</v>
      </c>
      <c r="E134" s="139">
        <v>0</v>
      </c>
      <c r="F134" s="139" t="s">
        <v>234</v>
      </c>
      <c r="G134" s="139">
        <v>0</v>
      </c>
      <c r="H134" s="139">
        <v>0</v>
      </c>
      <c r="I134" s="139" t="s">
        <v>234</v>
      </c>
      <c r="J134" s="139">
        <f>K134</f>
        <v>0</v>
      </c>
      <c r="K134" s="139"/>
      <c r="L134" s="139" t="s">
        <v>234</v>
      </c>
    </row>
    <row r="135" spans="1:12" ht="5.25" customHeight="1">
      <c r="A135" s="307">
        <v>4620</v>
      </c>
      <c r="B135" s="77" t="s">
        <v>960</v>
      </c>
      <c r="C135" s="229" t="s">
        <v>1104</v>
      </c>
      <c r="D135" s="139">
        <v>0</v>
      </c>
      <c r="E135" s="139">
        <v>0</v>
      </c>
      <c r="F135" s="139" t="s">
        <v>234</v>
      </c>
      <c r="G135" s="139">
        <v>0</v>
      </c>
      <c r="H135" s="139">
        <v>0</v>
      </c>
      <c r="I135" s="139" t="s">
        <v>234</v>
      </c>
      <c r="J135" s="139">
        <f aca="true" t="shared" si="5" ref="J135:J144">K135</f>
        <v>0</v>
      </c>
      <c r="K135" s="139"/>
      <c r="L135" s="139" t="s">
        <v>234</v>
      </c>
    </row>
    <row r="136" spans="1:12" ht="37.5" customHeight="1">
      <c r="A136" s="307">
        <v>4630</v>
      </c>
      <c r="B136" s="320" t="s">
        <v>961</v>
      </c>
      <c r="C136" s="229" t="s">
        <v>179</v>
      </c>
      <c r="D136" s="139">
        <v>120</v>
      </c>
      <c r="E136" s="139">
        <v>120</v>
      </c>
      <c r="F136" s="139" t="s">
        <v>234</v>
      </c>
      <c r="G136" s="139">
        <v>850</v>
      </c>
      <c r="H136" s="139">
        <v>850</v>
      </c>
      <c r="I136" s="139" t="s">
        <v>234</v>
      </c>
      <c r="J136" s="139">
        <f t="shared" si="5"/>
        <v>780</v>
      </c>
      <c r="K136" s="139">
        <f>SUM(K138:K141)</f>
        <v>780</v>
      </c>
      <c r="L136" s="139" t="s">
        <v>234</v>
      </c>
    </row>
    <row r="137" spans="1:12" s="148" customFormat="1" ht="12.75">
      <c r="A137" s="307"/>
      <c r="B137" s="309" t="s">
        <v>519</v>
      </c>
      <c r="C137" s="22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1:12" s="148" customFormat="1" ht="12.75">
      <c r="A138" s="307">
        <v>4631</v>
      </c>
      <c r="B138" s="152" t="s">
        <v>962</v>
      </c>
      <c r="C138" s="229" t="s">
        <v>1105</v>
      </c>
      <c r="D138" s="139">
        <v>0</v>
      </c>
      <c r="E138" s="139">
        <v>0</v>
      </c>
      <c r="F138" s="139" t="s">
        <v>234</v>
      </c>
      <c r="G138" s="139">
        <v>300</v>
      </c>
      <c r="H138" s="139">
        <v>300</v>
      </c>
      <c r="I138" s="139" t="s">
        <v>234</v>
      </c>
      <c r="J138" s="139">
        <f t="shared" si="5"/>
        <v>300</v>
      </c>
      <c r="K138" s="139">
        <v>300</v>
      </c>
      <c r="L138" s="139" t="s">
        <v>234</v>
      </c>
    </row>
    <row r="139" spans="1:12" s="148" customFormat="1" ht="25.5">
      <c r="A139" s="307">
        <v>4632</v>
      </c>
      <c r="B139" s="314" t="s">
        <v>963</v>
      </c>
      <c r="C139" s="229" t="s">
        <v>1106</v>
      </c>
      <c r="D139" s="139">
        <v>0</v>
      </c>
      <c r="E139" s="139">
        <v>0</v>
      </c>
      <c r="F139" s="139" t="s">
        <v>234</v>
      </c>
      <c r="G139" s="139">
        <v>0</v>
      </c>
      <c r="H139" s="139">
        <v>0</v>
      </c>
      <c r="I139" s="139" t="s">
        <v>234</v>
      </c>
      <c r="J139" s="139">
        <f t="shared" si="5"/>
        <v>0</v>
      </c>
      <c r="K139" s="139"/>
      <c r="L139" s="139" t="s">
        <v>234</v>
      </c>
    </row>
    <row r="140" spans="1:12" s="148" customFormat="1" ht="12.75">
      <c r="A140" s="307">
        <v>4633</v>
      </c>
      <c r="B140" s="152" t="s">
        <v>964</v>
      </c>
      <c r="C140" s="229" t="s">
        <v>1107</v>
      </c>
      <c r="D140" s="139">
        <v>0</v>
      </c>
      <c r="E140" s="139">
        <v>0</v>
      </c>
      <c r="F140" s="139" t="s">
        <v>234</v>
      </c>
      <c r="G140" s="139">
        <v>0</v>
      </c>
      <c r="H140" s="139">
        <v>0</v>
      </c>
      <c r="I140" s="139" t="s">
        <v>234</v>
      </c>
      <c r="J140" s="139">
        <f t="shared" si="5"/>
        <v>0</v>
      </c>
      <c r="K140" s="139"/>
      <c r="L140" s="139" t="s">
        <v>234</v>
      </c>
    </row>
    <row r="141" spans="1:12" s="148" customFormat="1" ht="14.25" customHeight="1">
      <c r="A141" s="307">
        <v>4634</v>
      </c>
      <c r="B141" s="152" t="s">
        <v>965</v>
      </c>
      <c r="C141" s="229">
        <v>4729</v>
      </c>
      <c r="D141" s="139">
        <v>120</v>
      </c>
      <c r="E141" s="139">
        <v>120</v>
      </c>
      <c r="F141" s="139" t="s">
        <v>234</v>
      </c>
      <c r="G141" s="139">
        <v>550</v>
      </c>
      <c r="H141" s="139">
        <v>550</v>
      </c>
      <c r="I141" s="139" t="s">
        <v>234</v>
      </c>
      <c r="J141" s="139">
        <f t="shared" si="5"/>
        <v>480</v>
      </c>
      <c r="K141" s="139">
        <v>480</v>
      </c>
      <c r="L141" s="139" t="s">
        <v>234</v>
      </c>
    </row>
    <row r="142" spans="1:12" s="148" customFormat="1" ht="12.75">
      <c r="A142" s="307">
        <v>4640</v>
      </c>
      <c r="B142" s="320" t="s">
        <v>966</v>
      </c>
      <c r="C142" s="229" t="s">
        <v>179</v>
      </c>
      <c r="D142" s="139">
        <v>0</v>
      </c>
      <c r="E142" s="139">
        <v>0</v>
      </c>
      <c r="F142" s="139" t="s">
        <v>234</v>
      </c>
      <c r="G142" s="139">
        <v>0</v>
      </c>
      <c r="H142" s="139">
        <v>0</v>
      </c>
      <c r="I142" s="147" t="s">
        <v>234</v>
      </c>
      <c r="J142" s="139">
        <f t="shared" si="5"/>
        <v>0</v>
      </c>
      <c r="K142" s="139">
        <f>K144</f>
        <v>0</v>
      </c>
      <c r="L142" s="139" t="s">
        <v>234</v>
      </c>
    </row>
    <row r="143" spans="1:12" s="148" customFormat="1" ht="12" customHeight="1">
      <c r="A143" s="307"/>
      <c r="B143" s="309" t="s">
        <v>519</v>
      </c>
      <c r="C143" s="22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1:12" s="148" customFormat="1" ht="7.5" customHeight="1">
      <c r="A144" s="307">
        <v>4641</v>
      </c>
      <c r="B144" s="152" t="s">
        <v>967</v>
      </c>
      <c r="C144" s="229" t="s">
        <v>1108</v>
      </c>
      <c r="D144" s="139">
        <v>0</v>
      </c>
      <c r="E144" s="139"/>
      <c r="F144" s="139" t="s">
        <v>234</v>
      </c>
      <c r="G144" s="139">
        <v>0</v>
      </c>
      <c r="H144" s="139"/>
      <c r="I144" s="147" t="s">
        <v>234</v>
      </c>
      <c r="J144" s="139">
        <f t="shared" si="5"/>
        <v>0</v>
      </c>
      <c r="K144" s="139"/>
      <c r="L144" s="139" t="s">
        <v>234</v>
      </c>
    </row>
    <row r="145" spans="1:12" s="148" customFormat="1" ht="21.75" customHeight="1">
      <c r="A145" s="294">
        <v>4700</v>
      </c>
      <c r="B145" s="328" t="s">
        <v>968</v>
      </c>
      <c r="C145" s="229" t="s">
        <v>179</v>
      </c>
      <c r="D145" s="139">
        <v>1714.8000000000002</v>
      </c>
      <c r="E145" s="139">
        <v>1714.8000000000002</v>
      </c>
      <c r="F145" s="139">
        <v>0</v>
      </c>
      <c r="G145" s="139">
        <v>1244</v>
      </c>
      <c r="H145" s="139">
        <v>1244</v>
      </c>
      <c r="I145" s="147">
        <v>0</v>
      </c>
      <c r="J145" s="139">
        <f>K145+L145-J173</f>
        <v>60.8</v>
      </c>
      <c r="K145" s="139">
        <f>K147+K151+K157+K160+K164+K167+K170</f>
        <v>60.8</v>
      </c>
      <c r="L145" s="147">
        <f>L170</f>
        <v>0</v>
      </c>
    </row>
    <row r="146" spans="1:12" ht="4.5" customHeight="1">
      <c r="A146" s="311"/>
      <c r="B146" s="309" t="s">
        <v>869</v>
      </c>
      <c r="C146" s="229"/>
      <c r="D146" s="139"/>
      <c r="E146" s="139"/>
      <c r="F146" s="139"/>
      <c r="G146" s="139"/>
      <c r="H146" s="139"/>
      <c r="I146" s="147"/>
      <c r="J146" s="139"/>
      <c r="K146" s="139"/>
      <c r="L146" s="147"/>
    </row>
    <row r="147" spans="1:12" ht="38.25" customHeight="1">
      <c r="A147" s="307">
        <v>4710</v>
      </c>
      <c r="B147" s="315" t="s">
        <v>969</v>
      </c>
      <c r="C147" s="229" t="s">
        <v>179</v>
      </c>
      <c r="D147" s="139">
        <v>35</v>
      </c>
      <c r="E147" s="139">
        <v>35</v>
      </c>
      <c r="F147" s="139" t="s">
        <v>234</v>
      </c>
      <c r="G147" s="139">
        <v>35</v>
      </c>
      <c r="H147" s="139">
        <v>35</v>
      </c>
      <c r="I147" s="147" t="s">
        <v>234</v>
      </c>
      <c r="J147" s="139">
        <f>K147</f>
        <v>35</v>
      </c>
      <c r="K147" s="139">
        <f>K149+K150</f>
        <v>35</v>
      </c>
      <c r="L147" s="147" t="s">
        <v>234</v>
      </c>
    </row>
    <row r="148" spans="1:12" ht="12.75" hidden="1">
      <c r="A148" s="307"/>
      <c r="B148" s="309" t="s">
        <v>519</v>
      </c>
      <c r="C148" s="229"/>
      <c r="D148" s="139"/>
      <c r="E148" s="139"/>
      <c r="F148" s="147"/>
      <c r="G148" s="139"/>
      <c r="H148" s="139"/>
      <c r="I148" s="147"/>
      <c r="J148" s="139"/>
      <c r="K148" s="139"/>
      <c r="L148" s="147"/>
    </row>
    <row r="149" spans="1:12" ht="33" customHeight="1" hidden="1">
      <c r="A149" s="307">
        <v>4711</v>
      </c>
      <c r="B149" s="314" t="s">
        <v>970</v>
      </c>
      <c r="C149" s="229" t="s">
        <v>1109</v>
      </c>
      <c r="D149" s="147">
        <v>0</v>
      </c>
      <c r="E149" s="147">
        <v>0</v>
      </c>
      <c r="F149" s="147" t="s">
        <v>234</v>
      </c>
      <c r="G149" s="147">
        <v>0</v>
      </c>
      <c r="H149" s="147">
        <v>0</v>
      </c>
      <c r="I149" s="147" t="s">
        <v>234</v>
      </c>
      <c r="J149" s="147">
        <f>K149</f>
        <v>0</v>
      </c>
      <c r="K149" s="147"/>
      <c r="L149" s="147" t="s">
        <v>234</v>
      </c>
    </row>
    <row r="150" spans="1:12" ht="27.75" customHeight="1">
      <c r="A150" s="307">
        <v>4712</v>
      </c>
      <c r="B150" s="152" t="s">
        <v>971</v>
      </c>
      <c r="C150" s="229" t="s">
        <v>1110</v>
      </c>
      <c r="D150" s="147">
        <v>35</v>
      </c>
      <c r="E150" s="147">
        <v>35</v>
      </c>
      <c r="F150" s="147" t="s">
        <v>234</v>
      </c>
      <c r="G150" s="147">
        <v>35</v>
      </c>
      <c r="H150" s="147">
        <v>35</v>
      </c>
      <c r="I150" s="147" t="s">
        <v>234</v>
      </c>
      <c r="J150" s="147">
        <f>K150</f>
        <v>35</v>
      </c>
      <c r="K150" s="147">
        <v>35</v>
      </c>
      <c r="L150" s="147" t="s">
        <v>234</v>
      </c>
    </row>
    <row r="151" spans="1:12" ht="51" customHeight="1">
      <c r="A151" s="307">
        <v>4720</v>
      </c>
      <c r="B151" s="320" t="s">
        <v>972</v>
      </c>
      <c r="C151" s="229" t="s">
        <v>234</v>
      </c>
      <c r="D151" s="147">
        <v>126.4</v>
      </c>
      <c r="E151" s="139">
        <v>126.4</v>
      </c>
      <c r="F151" s="147" t="s">
        <v>234</v>
      </c>
      <c r="G151" s="147">
        <v>128.8</v>
      </c>
      <c r="H151" s="139">
        <v>128.8</v>
      </c>
      <c r="I151" s="147" t="s">
        <v>234</v>
      </c>
      <c r="J151" s="147">
        <f>K151</f>
        <v>25.8</v>
      </c>
      <c r="K151" s="139">
        <f>SUM(K153:K156)</f>
        <v>25.8</v>
      </c>
      <c r="L151" s="147" t="s">
        <v>234</v>
      </c>
    </row>
    <row r="152" spans="1:12" ht="12.75">
      <c r="A152" s="307"/>
      <c r="B152" s="309" t="s">
        <v>519</v>
      </c>
      <c r="C152" s="229"/>
      <c r="D152" s="147"/>
      <c r="E152" s="139"/>
      <c r="F152" s="147"/>
      <c r="G152" s="147"/>
      <c r="H152" s="139"/>
      <c r="I152" s="147"/>
      <c r="J152" s="147"/>
      <c r="K152" s="139"/>
      <c r="L152" s="147"/>
    </row>
    <row r="153" spans="1:12" ht="12.75">
      <c r="A153" s="307">
        <v>4721</v>
      </c>
      <c r="B153" s="152" t="s">
        <v>973</v>
      </c>
      <c r="C153" s="229" t="s">
        <v>1111</v>
      </c>
      <c r="D153" s="147">
        <v>0</v>
      </c>
      <c r="E153" s="139">
        <v>0</v>
      </c>
      <c r="F153" s="147" t="s">
        <v>234</v>
      </c>
      <c r="G153" s="147">
        <v>0</v>
      </c>
      <c r="H153" s="139">
        <v>0</v>
      </c>
      <c r="I153" s="147" t="s">
        <v>234</v>
      </c>
      <c r="J153" s="147">
        <f>K153</f>
        <v>0</v>
      </c>
      <c r="K153" s="139"/>
      <c r="L153" s="147" t="s">
        <v>234</v>
      </c>
    </row>
    <row r="154" spans="1:12" ht="12.75">
      <c r="A154" s="307">
        <v>4722</v>
      </c>
      <c r="B154" s="152" t="s">
        <v>974</v>
      </c>
      <c r="C154" s="229">
        <v>4822</v>
      </c>
      <c r="D154" s="147">
        <v>26.4</v>
      </c>
      <c r="E154" s="139">
        <v>26.4</v>
      </c>
      <c r="F154" s="147" t="s">
        <v>234</v>
      </c>
      <c r="G154" s="147">
        <v>28.8</v>
      </c>
      <c r="H154" s="139">
        <v>28.8</v>
      </c>
      <c r="I154" s="147" t="s">
        <v>234</v>
      </c>
      <c r="J154" s="147">
        <f>K154</f>
        <v>22.8</v>
      </c>
      <c r="K154" s="139">
        <v>22.8</v>
      </c>
      <c r="L154" s="147" t="s">
        <v>234</v>
      </c>
    </row>
    <row r="155" spans="1:12" ht="12.75">
      <c r="A155" s="307">
        <v>4723</v>
      </c>
      <c r="B155" s="152" t="s">
        <v>975</v>
      </c>
      <c r="C155" s="229" t="s">
        <v>1112</v>
      </c>
      <c r="D155" s="147">
        <v>100</v>
      </c>
      <c r="E155" s="147">
        <v>100</v>
      </c>
      <c r="F155" s="147" t="s">
        <v>234</v>
      </c>
      <c r="G155" s="147">
        <v>100</v>
      </c>
      <c r="H155" s="147">
        <v>100</v>
      </c>
      <c r="I155" s="147" t="s">
        <v>234</v>
      </c>
      <c r="J155" s="147">
        <f>K155</f>
        <v>3</v>
      </c>
      <c r="K155" s="147">
        <v>3</v>
      </c>
      <c r="L155" s="147" t="s">
        <v>234</v>
      </c>
    </row>
    <row r="156" spans="1:12" ht="9" customHeight="1">
      <c r="A156" s="307">
        <v>4724</v>
      </c>
      <c r="B156" s="152" t="s">
        <v>976</v>
      </c>
      <c r="C156" s="229" t="s">
        <v>1113</v>
      </c>
      <c r="D156" s="147">
        <v>0</v>
      </c>
      <c r="E156" s="147">
        <v>0</v>
      </c>
      <c r="F156" s="147" t="s">
        <v>234</v>
      </c>
      <c r="G156" s="147">
        <v>0</v>
      </c>
      <c r="H156" s="147">
        <v>0</v>
      </c>
      <c r="I156" s="147" t="s">
        <v>234</v>
      </c>
      <c r="J156" s="147">
        <f>K156</f>
        <v>0</v>
      </c>
      <c r="K156" s="147"/>
      <c r="L156" s="147" t="s">
        <v>234</v>
      </c>
    </row>
    <row r="157" spans="1:12" ht="24" customHeight="1">
      <c r="A157" s="307">
        <v>4730</v>
      </c>
      <c r="B157" s="320" t="s">
        <v>977</v>
      </c>
      <c r="C157" s="229" t="s">
        <v>179</v>
      </c>
      <c r="D157" s="147">
        <v>0</v>
      </c>
      <c r="E157" s="139">
        <v>0</v>
      </c>
      <c r="F157" s="147" t="s">
        <v>234</v>
      </c>
      <c r="G157" s="147">
        <v>0</v>
      </c>
      <c r="H157" s="139">
        <v>0</v>
      </c>
      <c r="I157" s="147" t="s">
        <v>234</v>
      </c>
      <c r="J157" s="147">
        <f>K157</f>
        <v>0</v>
      </c>
      <c r="K157" s="139">
        <f>K159</f>
        <v>0</v>
      </c>
      <c r="L157" s="147" t="s">
        <v>234</v>
      </c>
    </row>
    <row r="158" spans="1:12" ht="32.25" customHeight="1" hidden="1">
      <c r="A158" s="307"/>
      <c r="B158" s="309" t="s">
        <v>519</v>
      </c>
      <c r="C158" s="229"/>
      <c r="D158" s="147"/>
      <c r="E158" s="147"/>
      <c r="F158" s="147"/>
      <c r="G158" s="147"/>
      <c r="H158" s="147"/>
      <c r="I158" s="147"/>
      <c r="J158" s="147"/>
      <c r="K158" s="147"/>
      <c r="L158" s="147"/>
    </row>
    <row r="159" spans="1:12" ht="7.5" customHeight="1" hidden="1">
      <c r="A159" s="307">
        <v>4731</v>
      </c>
      <c r="B159" s="152" t="s">
        <v>978</v>
      </c>
      <c r="C159" s="229" t="s">
        <v>1114</v>
      </c>
      <c r="D159" s="147">
        <v>0</v>
      </c>
      <c r="E159" s="147">
        <v>0</v>
      </c>
      <c r="F159" s="147" t="s">
        <v>234</v>
      </c>
      <c r="G159" s="147">
        <v>0</v>
      </c>
      <c r="H159" s="147">
        <v>0</v>
      </c>
      <c r="I159" s="147" t="s">
        <v>234</v>
      </c>
      <c r="J159" s="147">
        <f>K159</f>
        <v>0</v>
      </c>
      <c r="K159" s="147"/>
      <c r="L159" s="147" t="s">
        <v>234</v>
      </c>
    </row>
    <row r="160" spans="1:12" ht="49.5" hidden="1">
      <c r="A160" s="307">
        <v>4740</v>
      </c>
      <c r="B160" s="320" t="s">
        <v>979</v>
      </c>
      <c r="C160" s="229" t="s">
        <v>179</v>
      </c>
      <c r="D160" s="147">
        <v>0</v>
      </c>
      <c r="E160" s="139">
        <v>0</v>
      </c>
      <c r="F160" s="147" t="s">
        <v>234</v>
      </c>
      <c r="G160" s="147">
        <v>0</v>
      </c>
      <c r="H160" s="139">
        <v>0</v>
      </c>
      <c r="I160" s="147" t="s">
        <v>234</v>
      </c>
      <c r="J160" s="147">
        <f>K160</f>
        <v>0</v>
      </c>
      <c r="K160" s="139">
        <f>SUM(K162:K163)</f>
        <v>0</v>
      </c>
      <c r="L160" s="147" t="s">
        <v>234</v>
      </c>
    </row>
    <row r="161" spans="1:12" ht="12.75" hidden="1">
      <c r="A161" s="307"/>
      <c r="B161" s="309" t="s">
        <v>519</v>
      </c>
      <c r="C161" s="229"/>
      <c r="D161" s="147"/>
      <c r="E161" s="139"/>
      <c r="F161" s="147"/>
      <c r="G161" s="147"/>
      <c r="H161" s="139"/>
      <c r="I161" s="147"/>
      <c r="J161" s="147"/>
      <c r="K161" s="139"/>
      <c r="L161" s="147"/>
    </row>
    <row r="162" spans="1:12" ht="25.5" hidden="1">
      <c r="A162" s="307">
        <v>4741</v>
      </c>
      <c r="B162" s="152" t="s">
        <v>980</v>
      </c>
      <c r="C162" s="229" t="s">
        <v>1115</v>
      </c>
      <c r="D162" s="147">
        <v>0</v>
      </c>
      <c r="E162" s="147">
        <v>0</v>
      </c>
      <c r="F162" s="147" t="s">
        <v>234</v>
      </c>
      <c r="G162" s="147">
        <v>0</v>
      </c>
      <c r="H162" s="147">
        <v>0</v>
      </c>
      <c r="I162" s="147" t="s">
        <v>234</v>
      </c>
      <c r="J162" s="147">
        <f>K162</f>
        <v>0</v>
      </c>
      <c r="K162" s="147"/>
      <c r="L162" s="147" t="s">
        <v>234</v>
      </c>
    </row>
    <row r="163" spans="1:12" ht="6.75" customHeight="1" hidden="1">
      <c r="A163" s="307">
        <v>4742</v>
      </c>
      <c r="B163" s="152" t="s">
        <v>981</v>
      </c>
      <c r="C163" s="229" t="s">
        <v>1116</v>
      </c>
      <c r="D163" s="147">
        <v>0</v>
      </c>
      <c r="E163" s="147"/>
      <c r="F163" s="147" t="s">
        <v>234</v>
      </c>
      <c r="G163" s="147">
        <v>0</v>
      </c>
      <c r="H163" s="147"/>
      <c r="I163" s="147" t="s">
        <v>234</v>
      </c>
      <c r="J163" s="147">
        <f>K163</f>
        <v>0</v>
      </c>
      <c r="K163" s="147"/>
      <c r="L163" s="147" t="s">
        <v>234</v>
      </c>
    </row>
    <row r="164" spans="1:12" ht="62.25" hidden="1">
      <c r="A164" s="307">
        <v>4750</v>
      </c>
      <c r="B164" s="320" t="s">
        <v>982</v>
      </c>
      <c r="C164" s="229" t="s">
        <v>179</v>
      </c>
      <c r="D164" s="147">
        <v>0</v>
      </c>
      <c r="E164" s="139">
        <v>0</v>
      </c>
      <c r="F164" s="147" t="s">
        <v>234</v>
      </c>
      <c r="G164" s="147">
        <v>0</v>
      </c>
      <c r="H164" s="139">
        <v>0</v>
      </c>
      <c r="I164" s="147" t="s">
        <v>234</v>
      </c>
      <c r="J164" s="147">
        <f>K164</f>
        <v>0</v>
      </c>
      <c r="K164" s="139">
        <f>K166</f>
        <v>0</v>
      </c>
      <c r="L164" s="147" t="s">
        <v>234</v>
      </c>
    </row>
    <row r="165" spans="1:12" ht="12.75" hidden="1">
      <c r="A165" s="307"/>
      <c r="B165" s="309" t="s">
        <v>519</v>
      </c>
      <c r="C165" s="229"/>
      <c r="D165" s="147"/>
      <c r="E165" s="147"/>
      <c r="F165" s="147"/>
      <c r="G165" s="147"/>
      <c r="H165" s="147"/>
      <c r="I165" s="147"/>
      <c r="J165" s="147"/>
      <c r="K165" s="147"/>
      <c r="L165" s="147"/>
    </row>
    <row r="166" spans="1:12" ht="6.75" customHeight="1" hidden="1">
      <c r="A166" s="307">
        <v>4751</v>
      </c>
      <c r="B166" s="152" t="s">
        <v>983</v>
      </c>
      <c r="C166" s="229" t="s">
        <v>1117</v>
      </c>
      <c r="D166" s="147">
        <v>0</v>
      </c>
      <c r="E166" s="139"/>
      <c r="F166" s="147" t="s">
        <v>234</v>
      </c>
      <c r="G166" s="147">
        <v>0</v>
      </c>
      <c r="H166" s="139"/>
      <c r="I166" s="147" t="s">
        <v>234</v>
      </c>
      <c r="J166" s="147">
        <f>K166</f>
        <v>0</v>
      </c>
      <c r="K166" s="139"/>
      <c r="L166" s="147" t="s">
        <v>234</v>
      </c>
    </row>
    <row r="167" spans="1:12" ht="12.75">
      <c r="A167" s="307">
        <v>4760</v>
      </c>
      <c r="B167" s="320" t="s">
        <v>984</v>
      </c>
      <c r="C167" s="229" t="s">
        <v>179</v>
      </c>
      <c r="D167" s="147">
        <v>0</v>
      </c>
      <c r="E167" s="139">
        <v>0</v>
      </c>
      <c r="F167" s="147" t="s">
        <v>234</v>
      </c>
      <c r="G167" s="147">
        <v>0</v>
      </c>
      <c r="H167" s="139">
        <v>0</v>
      </c>
      <c r="I167" s="147" t="s">
        <v>234</v>
      </c>
      <c r="J167" s="147">
        <f>K167</f>
        <v>0</v>
      </c>
      <c r="K167" s="139">
        <f>K169</f>
        <v>0</v>
      </c>
      <c r="L167" s="147" t="s">
        <v>234</v>
      </c>
    </row>
    <row r="168" spans="1:12" ht="12.75">
      <c r="A168" s="307"/>
      <c r="B168" s="309" t="s">
        <v>519</v>
      </c>
      <c r="C168" s="229"/>
      <c r="D168" s="147"/>
      <c r="E168" s="147"/>
      <c r="F168" s="147"/>
      <c r="G168" s="147"/>
      <c r="H168" s="147"/>
      <c r="I168" s="147"/>
      <c r="J168" s="147"/>
      <c r="K168" s="147"/>
      <c r="L168" s="147"/>
    </row>
    <row r="169" spans="1:12" ht="6" customHeight="1">
      <c r="A169" s="307">
        <v>4761</v>
      </c>
      <c r="B169" s="152" t="s">
        <v>985</v>
      </c>
      <c r="C169" s="229" t="s">
        <v>1118</v>
      </c>
      <c r="D169" s="147">
        <v>0</v>
      </c>
      <c r="E169" s="147"/>
      <c r="F169" s="147" t="s">
        <v>234</v>
      </c>
      <c r="G169" s="147">
        <v>0</v>
      </c>
      <c r="H169" s="147"/>
      <c r="I169" s="147" t="s">
        <v>234</v>
      </c>
      <c r="J169" s="147">
        <f>K169</f>
        <v>0</v>
      </c>
      <c r="K169" s="147"/>
      <c r="L169" s="147" t="s">
        <v>234</v>
      </c>
    </row>
    <row r="170" spans="1:12" ht="12.75">
      <c r="A170" s="307">
        <v>4770</v>
      </c>
      <c r="B170" s="320" t="s">
        <v>986</v>
      </c>
      <c r="C170" s="229" t="s">
        <v>179</v>
      </c>
      <c r="D170" s="139">
        <v>1553.4</v>
      </c>
      <c r="E170" s="139">
        <v>1553.4</v>
      </c>
      <c r="F170" s="139">
        <v>0</v>
      </c>
      <c r="G170" s="139">
        <v>1080.2</v>
      </c>
      <c r="H170" s="139">
        <v>1080.2</v>
      </c>
      <c r="I170" s="139">
        <v>0</v>
      </c>
      <c r="J170" s="139">
        <f>J172</f>
        <v>0</v>
      </c>
      <c r="K170" s="139">
        <f>K172</f>
        <v>0</v>
      </c>
      <c r="L170" s="139">
        <f>L172</f>
        <v>0</v>
      </c>
    </row>
    <row r="171" spans="1:12" ht="12.75">
      <c r="A171" s="307"/>
      <c r="B171" s="309" t="s">
        <v>519</v>
      </c>
      <c r="C171" s="229"/>
      <c r="D171" s="147"/>
      <c r="E171" s="144"/>
      <c r="F171" s="147"/>
      <c r="G171" s="147"/>
      <c r="H171" s="144"/>
      <c r="I171" s="147"/>
      <c r="J171" s="147"/>
      <c r="K171" s="144"/>
      <c r="L171" s="147"/>
    </row>
    <row r="172" spans="1:12" ht="14.25" customHeight="1">
      <c r="A172" s="307">
        <v>4771</v>
      </c>
      <c r="B172" s="152" t="s">
        <v>987</v>
      </c>
      <c r="C172" s="229" t="s">
        <v>1119</v>
      </c>
      <c r="D172" s="147">
        <v>1553.4</v>
      </c>
      <c r="E172" s="147">
        <v>1553.4</v>
      </c>
      <c r="F172" s="147"/>
      <c r="G172" s="147">
        <v>1080.2</v>
      </c>
      <c r="H172" s="147">
        <v>1080.2</v>
      </c>
      <c r="I172" s="147"/>
      <c r="J172" s="147">
        <f>K172+L172-'[1]ekamut'!L140</f>
        <v>0</v>
      </c>
      <c r="K172" s="147"/>
      <c r="L172" s="147"/>
    </row>
    <row r="173" spans="1:12" ht="8.25" customHeight="1">
      <c r="A173" s="307">
        <v>4772</v>
      </c>
      <c r="B173" s="152" t="s">
        <v>988</v>
      </c>
      <c r="C173" s="229" t="s">
        <v>179</v>
      </c>
      <c r="D173" s="147">
        <v>0</v>
      </c>
      <c r="E173" s="147">
        <v>0</v>
      </c>
      <c r="F173" s="147"/>
      <c r="G173" s="147">
        <v>0</v>
      </c>
      <c r="H173" s="147">
        <v>0</v>
      </c>
      <c r="I173" s="147"/>
      <c r="J173" s="147">
        <f>K173+L173</f>
        <v>0</v>
      </c>
      <c r="K173" s="147"/>
      <c r="L173" s="147"/>
    </row>
    <row r="174" spans="1:12" ht="31.5" customHeight="1">
      <c r="A174" s="307">
        <v>5000</v>
      </c>
      <c r="B174" s="338" t="s">
        <v>1158</v>
      </c>
      <c r="C174" s="229" t="s">
        <v>179</v>
      </c>
      <c r="D174" s="147">
        <v>0</v>
      </c>
      <c r="E174" s="147" t="s">
        <v>234</v>
      </c>
      <c r="F174" s="147">
        <v>0</v>
      </c>
      <c r="G174" s="147">
        <v>22250.121</v>
      </c>
      <c r="H174" s="147" t="s">
        <v>234</v>
      </c>
      <c r="I174" s="147">
        <v>22250.121</v>
      </c>
      <c r="J174" s="147">
        <f>L174</f>
        <v>14514.3</v>
      </c>
      <c r="K174" s="147" t="s">
        <v>234</v>
      </c>
      <c r="L174" s="147">
        <f>L176+L194+L200+L203</f>
        <v>14514.3</v>
      </c>
    </row>
    <row r="175" spans="1:12" ht="7.5" customHeight="1">
      <c r="A175" s="311"/>
      <c r="B175" s="309" t="s">
        <v>869</v>
      </c>
      <c r="C175" s="229"/>
      <c r="D175" s="147"/>
      <c r="E175" s="147"/>
      <c r="F175" s="147"/>
      <c r="G175" s="147"/>
      <c r="H175" s="147"/>
      <c r="I175" s="147"/>
      <c r="J175" s="147"/>
      <c r="K175" s="147"/>
      <c r="L175" s="147"/>
    </row>
    <row r="176" spans="1:12" ht="12" customHeight="1">
      <c r="A176" s="307">
        <v>5100</v>
      </c>
      <c r="B176" s="77" t="s">
        <v>989</v>
      </c>
      <c r="C176" s="229" t="s">
        <v>179</v>
      </c>
      <c r="D176" s="147">
        <v>0</v>
      </c>
      <c r="E176" s="147" t="s">
        <v>234</v>
      </c>
      <c r="F176" s="147">
        <v>0</v>
      </c>
      <c r="G176" s="147">
        <v>22250.121</v>
      </c>
      <c r="H176" s="147" t="s">
        <v>234</v>
      </c>
      <c r="I176" s="147">
        <v>22250.121</v>
      </c>
      <c r="J176" s="147">
        <f aca="true" t="shared" si="6" ref="J176:J232">L176</f>
        <v>14514.3</v>
      </c>
      <c r="K176" s="147" t="s">
        <v>234</v>
      </c>
      <c r="L176" s="147">
        <f>L178+L183+L188</f>
        <v>14514.3</v>
      </c>
    </row>
    <row r="177" spans="1:12" ht="5.25" customHeight="1">
      <c r="A177" s="311"/>
      <c r="B177" s="309" t="s">
        <v>869</v>
      </c>
      <c r="C177" s="229"/>
      <c r="D177" s="147"/>
      <c r="E177" s="147"/>
      <c r="F177" s="147"/>
      <c r="G177" s="147"/>
      <c r="H177" s="147"/>
      <c r="I177" s="147"/>
      <c r="J177" s="147"/>
      <c r="K177" s="147"/>
      <c r="L177" s="147"/>
    </row>
    <row r="178" spans="1:12" ht="14.25" customHeight="1">
      <c r="A178" s="307">
        <v>5110</v>
      </c>
      <c r="B178" s="320" t="s">
        <v>990</v>
      </c>
      <c r="C178" s="229" t="s">
        <v>179</v>
      </c>
      <c r="D178" s="147">
        <v>0</v>
      </c>
      <c r="E178" s="147"/>
      <c r="F178" s="147">
        <v>0</v>
      </c>
      <c r="G178" s="147">
        <v>21000.121</v>
      </c>
      <c r="H178" s="147"/>
      <c r="I178" s="147">
        <v>21000.121</v>
      </c>
      <c r="J178" s="147">
        <f t="shared" si="6"/>
        <v>13364.3</v>
      </c>
      <c r="K178" s="147"/>
      <c r="L178" s="139">
        <f>SUM(L180:L182)</f>
        <v>13364.3</v>
      </c>
    </row>
    <row r="179" spans="1:12" ht="12.75">
      <c r="A179" s="307"/>
      <c r="B179" s="309" t="s">
        <v>519</v>
      </c>
      <c r="C179" s="229"/>
      <c r="D179" s="147"/>
      <c r="E179" s="147"/>
      <c r="F179" s="147"/>
      <c r="G179" s="147"/>
      <c r="H179" s="147"/>
      <c r="I179" s="147"/>
      <c r="J179" s="147"/>
      <c r="K179" s="147"/>
      <c r="L179" s="139"/>
    </row>
    <row r="180" spans="1:12" ht="12.75">
      <c r="A180" s="307">
        <v>5111</v>
      </c>
      <c r="B180" s="152" t="s">
        <v>991</v>
      </c>
      <c r="C180" s="229" t="s">
        <v>1120</v>
      </c>
      <c r="D180" s="147">
        <v>0</v>
      </c>
      <c r="E180" s="147" t="s">
        <v>234</v>
      </c>
      <c r="F180" s="147">
        <v>0</v>
      </c>
      <c r="G180" s="147">
        <v>0</v>
      </c>
      <c r="H180" s="147" t="s">
        <v>234</v>
      </c>
      <c r="I180" s="147">
        <v>0</v>
      </c>
      <c r="J180" s="147">
        <f t="shared" si="6"/>
        <v>0</v>
      </c>
      <c r="K180" s="147" t="s">
        <v>234</v>
      </c>
      <c r="L180" s="139"/>
    </row>
    <row r="181" spans="1:12" ht="15" customHeight="1">
      <c r="A181" s="307">
        <v>5112</v>
      </c>
      <c r="B181" s="152" t="s">
        <v>992</v>
      </c>
      <c r="C181" s="229" t="s">
        <v>1121</v>
      </c>
      <c r="D181" s="147">
        <v>0</v>
      </c>
      <c r="E181" s="147" t="s">
        <v>234</v>
      </c>
      <c r="F181" s="147">
        <v>0</v>
      </c>
      <c r="G181" s="147">
        <v>0</v>
      </c>
      <c r="H181" s="147" t="s">
        <v>234</v>
      </c>
      <c r="I181" s="147">
        <v>0</v>
      </c>
      <c r="J181" s="147">
        <f t="shared" si="6"/>
        <v>0</v>
      </c>
      <c r="K181" s="147" t="s">
        <v>234</v>
      </c>
      <c r="L181" s="147"/>
    </row>
    <row r="182" spans="1:12" ht="25.5">
      <c r="A182" s="307">
        <v>5113</v>
      </c>
      <c r="B182" s="152" t="s">
        <v>993</v>
      </c>
      <c r="C182" s="229" t="s">
        <v>1122</v>
      </c>
      <c r="D182" s="147">
        <v>0</v>
      </c>
      <c r="E182" s="147" t="s">
        <v>234</v>
      </c>
      <c r="F182" s="147">
        <v>0</v>
      </c>
      <c r="G182" s="147">
        <v>21000.121</v>
      </c>
      <c r="H182" s="147" t="s">
        <v>234</v>
      </c>
      <c r="I182" s="147">
        <v>21000.121</v>
      </c>
      <c r="J182" s="147">
        <f t="shared" si="6"/>
        <v>13364.3</v>
      </c>
      <c r="K182" s="147" t="s">
        <v>234</v>
      </c>
      <c r="L182" s="139">
        <v>13364.3</v>
      </c>
    </row>
    <row r="183" spans="1:12" ht="12" customHeight="1">
      <c r="A183" s="307">
        <v>5120</v>
      </c>
      <c r="B183" s="320" t="s">
        <v>994</v>
      </c>
      <c r="C183" s="229" t="s">
        <v>179</v>
      </c>
      <c r="D183" s="147">
        <v>0</v>
      </c>
      <c r="E183" s="147"/>
      <c r="F183" s="147">
        <v>0</v>
      </c>
      <c r="G183" s="147">
        <v>300</v>
      </c>
      <c r="H183" s="147"/>
      <c r="I183" s="147">
        <v>300</v>
      </c>
      <c r="J183" s="147">
        <f t="shared" si="6"/>
        <v>250</v>
      </c>
      <c r="K183" s="147"/>
      <c r="L183" s="139">
        <f>SUM(L185:L187)</f>
        <v>250</v>
      </c>
    </row>
    <row r="184" spans="1:12" ht="1.5" customHeight="1">
      <c r="A184" s="307"/>
      <c r="B184" s="329" t="s">
        <v>519</v>
      </c>
      <c r="C184" s="229"/>
      <c r="D184" s="147"/>
      <c r="E184" s="147"/>
      <c r="F184" s="147"/>
      <c r="G184" s="147"/>
      <c r="H184" s="147"/>
      <c r="I184" s="147"/>
      <c r="J184" s="147"/>
      <c r="K184" s="147"/>
      <c r="L184" s="139"/>
    </row>
    <row r="185" spans="1:12" ht="12.75">
      <c r="A185" s="307">
        <v>5121</v>
      </c>
      <c r="B185" s="152" t="s">
        <v>995</v>
      </c>
      <c r="C185" s="229" t="s">
        <v>1123</v>
      </c>
      <c r="D185" s="147">
        <v>0</v>
      </c>
      <c r="E185" s="147" t="s">
        <v>234</v>
      </c>
      <c r="F185" s="147">
        <v>0</v>
      </c>
      <c r="G185" s="147">
        <v>0</v>
      </c>
      <c r="H185" s="147" t="s">
        <v>234</v>
      </c>
      <c r="I185" s="147">
        <v>0</v>
      </c>
      <c r="J185" s="147">
        <f t="shared" si="6"/>
        <v>0</v>
      </c>
      <c r="K185" s="147" t="s">
        <v>234</v>
      </c>
      <c r="L185" s="139"/>
    </row>
    <row r="186" spans="1:12" ht="12.75" customHeight="1">
      <c r="A186" s="307">
        <v>5122</v>
      </c>
      <c r="B186" s="152" t="s">
        <v>996</v>
      </c>
      <c r="C186" s="229" t="s">
        <v>1124</v>
      </c>
      <c r="D186" s="147">
        <v>0</v>
      </c>
      <c r="E186" s="147" t="s">
        <v>234</v>
      </c>
      <c r="F186" s="147">
        <v>0</v>
      </c>
      <c r="G186" s="147">
        <v>300</v>
      </c>
      <c r="H186" s="147" t="s">
        <v>234</v>
      </c>
      <c r="I186" s="147">
        <v>300</v>
      </c>
      <c r="J186" s="147">
        <f t="shared" si="6"/>
        <v>250</v>
      </c>
      <c r="K186" s="147" t="s">
        <v>234</v>
      </c>
      <c r="L186" s="147">
        <v>250</v>
      </c>
    </row>
    <row r="187" spans="1:12" ht="13.5" customHeight="1">
      <c r="A187" s="307">
        <v>5123</v>
      </c>
      <c r="B187" s="152" t="s">
        <v>997</v>
      </c>
      <c r="C187" s="229" t="s">
        <v>1125</v>
      </c>
      <c r="D187" s="147">
        <v>0</v>
      </c>
      <c r="E187" s="147" t="s">
        <v>234</v>
      </c>
      <c r="F187" s="147">
        <v>0</v>
      </c>
      <c r="G187" s="147">
        <v>0</v>
      </c>
      <c r="H187" s="147" t="s">
        <v>234</v>
      </c>
      <c r="I187" s="147">
        <v>0</v>
      </c>
      <c r="J187" s="147">
        <f t="shared" si="6"/>
        <v>0</v>
      </c>
      <c r="K187" s="147" t="s">
        <v>234</v>
      </c>
      <c r="L187" s="147"/>
    </row>
    <row r="188" spans="1:12" ht="12.75" customHeight="1">
      <c r="A188" s="307">
        <v>5130</v>
      </c>
      <c r="B188" s="320" t="s">
        <v>998</v>
      </c>
      <c r="C188" s="229" t="s">
        <v>179</v>
      </c>
      <c r="D188" s="147">
        <v>0</v>
      </c>
      <c r="E188" s="147"/>
      <c r="F188" s="147">
        <v>0</v>
      </c>
      <c r="G188" s="147">
        <v>950</v>
      </c>
      <c r="H188" s="147"/>
      <c r="I188" s="147">
        <v>950</v>
      </c>
      <c r="J188" s="147">
        <f t="shared" si="6"/>
        <v>900</v>
      </c>
      <c r="K188" s="147"/>
      <c r="L188" s="139">
        <f>SUM(L190:L193)</f>
        <v>900</v>
      </c>
    </row>
    <row r="189" spans="1:12" ht="12.75">
      <c r="A189" s="307"/>
      <c r="B189" s="309" t="s">
        <v>519</v>
      </c>
      <c r="C189" s="229"/>
      <c r="D189" s="147"/>
      <c r="E189" s="147"/>
      <c r="F189" s="147"/>
      <c r="G189" s="147"/>
      <c r="H189" s="147"/>
      <c r="I189" s="147"/>
      <c r="J189" s="147"/>
      <c r="K189" s="147"/>
      <c r="L189" s="139"/>
    </row>
    <row r="190" spans="1:12" ht="12" customHeight="1">
      <c r="A190" s="307">
        <v>5131</v>
      </c>
      <c r="B190" s="152" t="s">
        <v>999</v>
      </c>
      <c r="C190" s="229" t="s">
        <v>1126</v>
      </c>
      <c r="D190" s="147">
        <v>0</v>
      </c>
      <c r="E190" s="147" t="s">
        <v>234</v>
      </c>
      <c r="F190" s="147">
        <v>0</v>
      </c>
      <c r="G190" s="147">
        <v>0</v>
      </c>
      <c r="H190" s="147" t="s">
        <v>234</v>
      </c>
      <c r="I190" s="147">
        <v>0</v>
      </c>
      <c r="J190" s="147">
        <f t="shared" si="6"/>
        <v>0</v>
      </c>
      <c r="K190" s="147" t="s">
        <v>234</v>
      </c>
      <c r="L190" s="139"/>
    </row>
    <row r="191" spans="1:12" ht="12.75">
      <c r="A191" s="307">
        <v>5132</v>
      </c>
      <c r="B191" s="152" t="s">
        <v>1000</v>
      </c>
      <c r="C191" s="229" t="s">
        <v>1127</v>
      </c>
      <c r="D191" s="147">
        <v>0</v>
      </c>
      <c r="E191" s="147" t="s">
        <v>234</v>
      </c>
      <c r="F191" s="147">
        <v>0</v>
      </c>
      <c r="G191" s="147">
        <v>0</v>
      </c>
      <c r="H191" s="147" t="s">
        <v>234</v>
      </c>
      <c r="I191" s="147">
        <v>0</v>
      </c>
      <c r="J191" s="147">
        <f t="shared" si="6"/>
        <v>0</v>
      </c>
      <c r="K191" s="147" t="s">
        <v>234</v>
      </c>
      <c r="L191" s="139"/>
    </row>
    <row r="192" spans="1:12" ht="10.5" customHeight="1">
      <c r="A192" s="307">
        <v>5133</v>
      </c>
      <c r="B192" s="152" t="s">
        <v>1001</v>
      </c>
      <c r="C192" s="229" t="s">
        <v>1128</v>
      </c>
      <c r="D192" s="147">
        <v>0</v>
      </c>
      <c r="E192" s="147"/>
      <c r="F192" s="147">
        <v>0</v>
      </c>
      <c r="G192" s="147">
        <v>0</v>
      </c>
      <c r="H192" s="147"/>
      <c r="I192" s="147">
        <v>0</v>
      </c>
      <c r="J192" s="147">
        <f t="shared" si="6"/>
        <v>0</v>
      </c>
      <c r="K192" s="147"/>
      <c r="L192" s="147"/>
    </row>
    <row r="193" spans="1:12" ht="12.75">
      <c r="A193" s="307">
        <v>5134</v>
      </c>
      <c r="B193" s="152" t="s">
        <v>1002</v>
      </c>
      <c r="C193" s="229" t="s">
        <v>1129</v>
      </c>
      <c r="D193" s="147">
        <v>0</v>
      </c>
      <c r="E193" s="147"/>
      <c r="F193" s="147">
        <v>0</v>
      </c>
      <c r="G193" s="147">
        <v>950</v>
      </c>
      <c r="H193" s="147"/>
      <c r="I193" s="147">
        <v>950</v>
      </c>
      <c r="J193" s="147">
        <f t="shared" si="6"/>
        <v>900</v>
      </c>
      <c r="K193" s="147"/>
      <c r="L193" s="147">
        <v>900</v>
      </c>
    </row>
    <row r="194" spans="1:12" ht="26.25" hidden="1">
      <c r="A194" s="307">
        <v>5200</v>
      </c>
      <c r="B194" s="319" t="s">
        <v>1003</v>
      </c>
      <c r="C194" s="229" t="s">
        <v>179</v>
      </c>
      <c r="D194" s="147">
        <v>0</v>
      </c>
      <c r="E194" s="147" t="s">
        <v>234</v>
      </c>
      <c r="F194" s="147">
        <v>0</v>
      </c>
      <c r="G194" s="147">
        <v>0</v>
      </c>
      <c r="H194" s="147" t="s">
        <v>234</v>
      </c>
      <c r="I194" s="147">
        <v>0</v>
      </c>
      <c r="J194" s="147">
        <f t="shared" si="6"/>
        <v>0</v>
      </c>
      <c r="K194" s="147" t="s">
        <v>234</v>
      </c>
      <c r="L194" s="139">
        <f>SUM(L196:L199)</f>
        <v>0</v>
      </c>
    </row>
    <row r="195" spans="1:12" ht="12.75" hidden="1">
      <c r="A195" s="311"/>
      <c r="B195" s="309" t="s">
        <v>869</v>
      </c>
      <c r="C195" s="229"/>
      <c r="D195" s="147"/>
      <c r="E195" s="147"/>
      <c r="F195" s="147"/>
      <c r="G195" s="147"/>
      <c r="H195" s="147"/>
      <c r="I195" s="147"/>
      <c r="J195" s="147"/>
      <c r="K195" s="147"/>
      <c r="L195" s="139"/>
    </row>
    <row r="196" spans="1:12" ht="25.5" hidden="1">
      <c r="A196" s="307">
        <v>5211</v>
      </c>
      <c r="B196" s="152" t="s">
        <v>1004</v>
      </c>
      <c r="C196" s="229" t="s">
        <v>1130</v>
      </c>
      <c r="D196" s="147">
        <v>0</v>
      </c>
      <c r="E196" s="147" t="s">
        <v>234</v>
      </c>
      <c r="F196" s="147"/>
      <c r="G196" s="147">
        <v>0</v>
      </c>
      <c r="H196" s="147" t="s">
        <v>234</v>
      </c>
      <c r="I196" s="147"/>
      <c r="J196" s="147">
        <f t="shared" si="6"/>
        <v>0</v>
      </c>
      <c r="K196" s="147" t="s">
        <v>234</v>
      </c>
      <c r="L196" s="139"/>
    </row>
    <row r="197" spans="1:12" ht="12.75" hidden="1">
      <c r="A197" s="307">
        <v>5221</v>
      </c>
      <c r="B197" s="152" t="s">
        <v>1005</v>
      </c>
      <c r="C197" s="229" t="s">
        <v>1131</v>
      </c>
      <c r="D197" s="147">
        <v>0</v>
      </c>
      <c r="E197" s="147" t="s">
        <v>234</v>
      </c>
      <c r="F197" s="147">
        <v>0</v>
      </c>
      <c r="G197" s="147">
        <v>0</v>
      </c>
      <c r="H197" s="147" t="s">
        <v>234</v>
      </c>
      <c r="I197" s="147">
        <v>0</v>
      </c>
      <c r="J197" s="147">
        <f t="shared" si="6"/>
        <v>0</v>
      </c>
      <c r="K197" s="147" t="s">
        <v>234</v>
      </c>
      <c r="L197" s="139">
        <f>'[1]poxoc.lusav.'!L152</f>
        <v>0</v>
      </c>
    </row>
    <row r="198" spans="1:12" ht="25.5" hidden="1">
      <c r="A198" s="307">
        <v>5231</v>
      </c>
      <c r="B198" s="152" t="s">
        <v>1006</v>
      </c>
      <c r="C198" s="229" t="s">
        <v>1132</v>
      </c>
      <c r="D198" s="147">
        <v>0</v>
      </c>
      <c r="E198" s="147" t="s">
        <v>234</v>
      </c>
      <c r="F198" s="147"/>
      <c r="G198" s="147">
        <v>0</v>
      </c>
      <c r="H198" s="147" t="s">
        <v>234</v>
      </c>
      <c r="I198" s="147"/>
      <c r="J198" s="147">
        <f t="shared" si="6"/>
        <v>0</v>
      </c>
      <c r="K198" s="147" t="s">
        <v>234</v>
      </c>
      <c r="L198" s="147"/>
    </row>
    <row r="199" spans="1:12" ht="3" customHeight="1" hidden="1">
      <c r="A199" s="307">
        <v>5241</v>
      </c>
      <c r="B199" s="152" t="s">
        <v>1007</v>
      </c>
      <c r="C199" s="229" t="s">
        <v>1133</v>
      </c>
      <c r="D199" s="147">
        <v>0</v>
      </c>
      <c r="E199" s="147" t="s">
        <v>234</v>
      </c>
      <c r="F199" s="147"/>
      <c r="G199" s="147">
        <v>0</v>
      </c>
      <c r="H199" s="147" t="s">
        <v>234</v>
      </c>
      <c r="I199" s="147"/>
      <c r="J199" s="147">
        <f t="shared" si="6"/>
        <v>0</v>
      </c>
      <c r="K199" s="147" t="s">
        <v>234</v>
      </c>
      <c r="L199" s="139"/>
    </row>
    <row r="200" spans="1:12" ht="15" hidden="1">
      <c r="A200" s="307">
        <v>5300</v>
      </c>
      <c r="B200" s="319" t="s">
        <v>1008</v>
      </c>
      <c r="C200" s="229" t="s">
        <v>179</v>
      </c>
      <c r="D200" s="147">
        <v>0</v>
      </c>
      <c r="E200" s="147" t="s">
        <v>234</v>
      </c>
      <c r="F200" s="147">
        <v>0</v>
      </c>
      <c r="G200" s="147">
        <v>0</v>
      </c>
      <c r="H200" s="147" t="s">
        <v>234</v>
      </c>
      <c r="I200" s="147">
        <v>0</v>
      </c>
      <c r="J200" s="147">
        <f t="shared" si="6"/>
        <v>0</v>
      </c>
      <c r="K200" s="147" t="s">
        <v>234</v>
      </c>
      <c r="L200" s="139">
        <f>L202</f>
        <v>0</v>
      </c>
    </row>
    <row r="201" spans="1:12" ht="6" customHeight="1" hidden="1">
      <c r="A201" s="311"/>
      <c r="B201" s="309" t="s">
        <v>869</v>
      </c>
      <c r="C201" s="229"/>
      <c r="D201" s="147"/>
      <c r="E201" s="147"/>
      <c r="F201" s="147"/>
      <c r="G201" s="147"/>
      <c r="H201" s="147"/>
      <c r="I201" s="147"/>
      <c r="J201" s="147"/>
      <c r="K201" s="147"/>
      <c r="L201" s="147"/>
    </row>
    <row r="202" spans="1:12" ht="12.75" hidden="1">
      <c r="A202" s="307">
        <v>5311</v>
      </c>
      <c r="B202" s="152" t="s">
        <v>1009</v>
      </c>
      <c r="C202" s="229" t="s">
        <v>1134</v>
      </c>
      <c r="D202" s="147">
        <v>0</v>
      </c>
      <c r="E202" s="147" t="s">
        <v>234</v>
      </c>
      <c r="F202" s="147"/>
      <c r="G202" s="147">
        <v>0</v>
      </c>
      <c r="H202" s="147" t="s">
        <v>234</v>
      </c>
      <c r="I202" s="147"/>
      <c r="J202" s="147">
        <f t="shared" si="6"/>
        <v>0</v>
      </c>
      <c r="K202" s="147" t="s">
        <v>234</v>
      </c>
      <c r="L202" s="147"/>
    </row>
    <row r="203" spans="1:12" ht="26.25" hidden="1">
      <c r="A203" s="307">
        <v>5400</v>
      </c>
      <c r="B203" s="319" t="s">
        <v>1010</v>
      </c>
      <c r="C203" s="229" t="s">
        <v>179</v>
      </c>
      <c r="D203" s="147">
        <v>0</v>
      </c>
      <c r="E203" s="147" t="s">
        <v>234</v>
      </c>
      <c r="F203" s="147">
        <v>0</v>
      </c>
      <c r="G203" s="147">
        <v>0</v>
      </c>
      <c r="H203" s="147" t="s">
        <v>234</v>
      </c>
      <c r="I203" s="147">
        <v>0</v>
      </c>
      <c r="J203" s="147">
        <f t="shared" si="6"/>
        <v>0</v>
      </c>
      <c r="K203" s="147" t="s">
        <v>234</v>
      </c>
      <c r="L203" s="139">
        <f>SUM(L205:L208)</f>
        <v>0</v>
      </c>
    </row>
    <row r="204" spans="1:12" ht="12.75" hidden="1">
      <c r="A204" s="311"/>
      <c r="B204" s="309" t="s">
        <v>869</v>
      </c>
      <c r="C204" s="229"/>
      <c r="D204" s="147"/>
      <c r="E204" s="147"/>
      <c r="F204" s="147"/>
      <c r="G204" s="147"/>
      <c r="H204" s="147"/>
      <c r="I204" s="147"/>
      <c r="J204" s="147"/>
      <c r="K204" s="147"/>
      <c r="L204" s="139"/>
    </row>
    <row r="205" spans="1:12" ht="12.75" hidden="1">
      <c r="A205" s="307">
        <v>5411</v>
      </c>
      <c r="B205" s="152" t="s">
        <v>1011</v>
      </c>
      <c r="C205" s="229" t="s">
        <v>1135</v>
      </c>
      <c r="D205" s="147">
        <v>0</v>
      </c>
      <c r="E205" s="147" t="s">
        <v>234</v>
      </c>
      <c r="F205" s="147"/>
      <c r="G205" s="147">
        <v>0</v>
      </c>
      <c r="H205" s="147" t="s">
        <v>234</v>
      </c>
      <c r="I205" s="147"/>
      <c r="J205" s="147">
        <f t="shared" si="6"/>
        <v>0</v>
      </c>
      <c r="K205" s="147" t="s">
        <v>234</v>
      </c>
      <c r="L205" s="139"/>
    </row>
    <row r="206" spans="1:12" ht="12.75" hidden="1">
      <c r="A206" s="307">
        <v>5421</v>
      </c>
      <c r="B206" s="152" t="s">
        <v>1012</v>
      </c>
      <c r="C206" s="229" t="s">
        <v>1136</v>
      </c>
      <c r="D206" s="147">
        <v>0</v>
      </c>
      <c r="E206" s="147" t="s">
        <v>234</v>
      </c>
      <c r="F206" s="147"/>
      <c r="G206" s="147">
        <v>0</v>
      </c>
      <c r="H206" s="147" t="s">
        <v>234</v>
      </c>
      <c r="I206" s="147"/>
      <c r="J206" s="147">
        <f t="shared" si="6"/>
        <v>0</v>
      </c>
      <c r="K206" s="147" t="s">
        <v>234</v>
      </c>
      <c r="L206" s="139"/>
    </row>
    <row r="207" spans="1:12" ht="24" customHeight="1" hidden="1">
      <c r="A207" s="307">
        <v>5431</v>
      </c>
      <c r="B207" s="152" t="s">
        <v>1013</v>
      </c>
      <c r="C207" s="229" t="s">
        <v>1137</v>
      </c>
      <c r="D207" s="147">
        <v>0</v>
      </c>
      <c r="E207" s="147" t="s">
        <v>234</v>
      </c>
      <c r="F207" s="147"/>
      <c r="G207" s="147">
        <v>0</v>
      </c>
      <c r="H207" s="147" t="s">
        <v>234</v>
      </c>
      <c r="I207" s="147"/>
      <c r="J207" s="147">
        <f t="shared" si="6"/>
        <v>0</v>
      </c>
      <c r="K207" s="147" t="s">
        <v>234</v>
      </c>
      <c r="L207" s="147"/>
    </row>
    <row r="208" spans="1:12" ht="6.75" customHeight="1" hidden="1">
      <c r="A208" s="307">
        <v>5441</v>
      </c>
      <c r="B208" s="185" t="s">
        <v>1014</v>
      </c>
      <c r="C208" s="229" t="s">
        <v>1138</v>
      </c>
      <c r="D208" s="147">
        <v>0</v>
      </c>
      <c r="E208" s="147" t="s">
        <v>234</v>
      </c>
      <c r="F208" s="147"/>
      <c r="G208" s="147">
        <v>0</v>
      </c>
      <c r="H208" s="147" t="s">
        <v>234</v>
      </c>
      <c r="I208" s="147"/>
      <c r="J208" s="147">
        <f t="shared" si="6"/>
        <v>0</v>
      </c>
      <c r="K208" s="147" t="s">
        <v>234</v>
      </c>
      <c r="L208" s="147"/>
    </row>
    <row r="209" spans="1:12" ht="23.25" customHeight="1">
      <c r="A209" s="330" t="s">
        <v>1015</v>
      </c>
      <c r="B209" s="329" t="s">
        <v>1155</v>
      </c>
      <c r="C209" s="229" t="s">
        <v>179</v>
      </c>
      <c r="D209" s="147">
        <v>0</v>
      </c>
      <c r="E209" s="147" t="s">
        <v>42</v>
      </c>
      <c r="F209" s="147">
        <v>0</v>
      </c>
      <c r="G209" s="147">
        <v>0</v>
      </c>
      <c r="H209" s="147" t="s">
        <v>42</v>
      </c>
      <c r="I209" s="147">
        <v>0</v>
      </c>
      <c r="J209" s="147">
        <f t="shared" si="6"/>
        <v>-456.6</v>
      </c>
      <c r="K209" s="147" t="s">
        <v>42</v>
      </c>
      <c r="L209" s="147">
        <f>L211+L216+L224+L227</f>
        <v>-456.6</v>
      </c>
    </row>
    <row r="210" spans="1:12" ht="3" customHeight="1">
      <c r="A210" s="330"/>
      <c r="B210" s="329" t="s">
        <v>213</v>
      </c>
      <c r="C210" s="229"/>
      <c r="D210" s="147"/>
      <c r="E210" s="147"/>
      <c r="F210" s="147"/>
      <c r="G210" s="147"/>
      <c r="H210" s="147"/>
      <c r="I210" s="147"/>
      <c r="J210" s="147"/>
      <c r="K210" s="147"/>
      <c r="L210" s="147"/>
    </row>
    <row r="211" spans="1:12" ht="41.25">
      <c r="A211" s="331" t="s">
        <v>1016</v>
      </c>
      <c r="B211" s="332" t="s">
        <v>1017</v>
      </c>
      <c r="C211" s="229" t="s">
        <v>179</v>
      </c>
      <c r="D211" s="147">
        <v>0</v>
      </c>
      <c r="E211" s="147" t="s">
        <v>42</v>
      </c>
      <c r="F211" s="147">
        <v>0</v>
      </c>
      <c r="G211" s="147">
        <v>0</v>
      </c>
      <c r="H211" s="147" t="s">
        <v>42</v>
      </c>
      <c r="I211" s="147">
        <v>0</v>
      </c>
      <c r="J211" s="147">
        <f t="shared" si="6"/>
        <v>0</v>
      </c>
      <c r="K211" s="147" t="s">
        <v>42</v>
      </c>
      <c r="L211" s="147">
        <f>SUM(L213:L215)</f>
        <v>0</v>
      </c>
    </row>
    <row r="212" spans="1:12" ht="13.5">
      <c r="A212" s="331"/>
      <c r="B212" s="329" t="s">
        <v>213</v>
      </c>
      <c r="C212" s="229"/>
      <c r="D212" s="147"/>
      <c r="E212" s="147"/>
      <c r="F212" s="147"/>
      <c r="G212" s="147"/>
      <c r="H212" s="147"/>
      <c r="I212" s="147"/>
      <c r="J212" s="147"/>
      <c r="K212" s="147"/>
      <c r="L212" s="147"/>
    </row>
    <row r="213" spans="1:12" ht="13.5">
      <c r="A213" s="331" t="s">
        <v>1018</v>
      </c>
      <c r="B213" s="333" t="s">
        <v>1019</v>
      </c>
      <c r="C213" s="229" t="s">
        <v>1139</v>
      </c>
      <c r="D213" s="147">
        <v>0</v>
      </c>
      <c r="E213" s="147"/>
      <c r="F213" s="147">
        <v>0</v>
      </c>
      <c r="G213" s="147">
        <v>0</v>
      </c>
      <c r="H213" s="147"/>
      <c r="I213" s="147">
        <v>0</v>
      </c>
      <c r="J213" s="147">
        <f t="shared" si="6"/>
        <v>0</v>
      </c>
      <c r="K213" s="147"/>
      <c r="L213" s="147"/>
    </row>
    <row r="214" spans="1:12" ht="11.25" customHeight="1">
      <c r="A214" s="331" t="s">
        <v>1020</v>
      </c>
      <c r="B214" s="333" t="s">
        <v>1021</v>
      </c>
      <c r="C214" s="229" t="s">
        <v>1140</v>
      </c>
      <c r="D214" s="147">
        <v>0</v>
      </c>
      <c r="E214" s="147"/>
      <c r="F214" s="147">
        <v>0</v>
      </c>
      <c r="G214" s="147">
        <v>0</v>
      </c>
      <c r="H214" s="147"/>
      <c r="I214" s="147">
        <v>0</v>
      </c>
      <c r="J214" s="147">
        <f t="shared" si="6"/>
        <v>0</v>
      </c>
      <c r="K214" s="147"/>
      <c r="L214" s="147"/>
    </row>
    <row r="215" spans="1:12" ht="23.25" customHeight="1">
      <c r="A215" s="334" t="s">
        <v>1022</v>
      </c>
      <c r="B215" s="333" t="s">
        <v>1023</v>
      </c>
      <c r="C215" s="229" t="s">
        <v>1141</v>
      </c>
      <c r="D215" s="147">
        <v>0</v>
      </c>
      <c r="E215" s="147" t="s">
        <v>42</v>
      </c>
      <c r="F215" s="147">
        <v>0</v>
      </c>
      <c r="G215" s="147">
        <v>0</v>
      </c>
      <c r="H215" s="147" t="s">
        <v>42</v>
      </c>
      <c r="I215" s="147">
        <v>0</v>
      </c>
      <c r="J215" s="147">
        <f t="shared" si="6"/>
        <v>0</v>
      </c>
      <c r="K215" s="147" t="s">
        <v>42</v>
      </c>
      <c r="L215" s="147"/>
    </row>
    <row r="216" spans="1:12" ht="30" hidden="1">
      <c r="A216" s="334" t="s">
        <v>1024</v>
      </c>
      <c r="B216" s="332" t="s">
        <v>1025</v>
      </c>
      <c r="C216" s="229" t="s">
        <v>179</v>
      </c>
      <c r="D216" s="147">
        <v>0</v>
      </c>
      <c r="E216" s="147" t="s">
        <v>42</v>
      </c>
      <c r="F216" s="147">
        <v>0</v>
      </c>
      <c r="G216" s="147">
        <v>0</v>
      </c>
      <c r="H216" s="147" t="s">
        <v>42</v>
      </c>
      <c r="I216" s="147">
        <v>0</v>
      </c>
      <c r="J216" s="147">
        <f t="shared" si="6"/>
        <v>0</v>
      </c>
      <c r="K216" s="147" t="s">
        <v>42</v>
      </c>
      <c r="L216" s="147">
        <f>L218+L219</f>
        <v>0</v>
      </c>
    </row>
    <row r="217" spans="1:12" ht="9.75" customHeight="1" hidden="1">
      <c r="A217" s="334"/>
      <c r="B217" s="329" t="s">
        <v>213</v>
      </c>
      <c r="C217" s="229"/>
      <c r="D217" s="147"/>
      <c r="E217" s="147"/>
      <c r="F217" s="147"/>
      <c r="G217" s="147"/>
      <c r="H217" s="147"/>
      <c r="I217" s="147"/>
      <c r="J217" s="147"/>
      <c r="K217" s="147"/>
      <c r="L217" s="147"/>
    </row>
    <row r="218" spans="1:12" ht="25.5" hidden="1">
      <c r="A218" s="334" t="s">
        <v>1026</v>
      </c>
      <c r="B218" s="333" t="s">
        <v>1027</v>
      </c>
      <c r="C218" s="229" t="s">
        <v>1142</v>
      </c>
      <c r="D218" s="147">
        <v>0</v>
      </c>
      <c r="E218" s="147" t="s">
        <v>42</v>
      </c>
      <c r="F218" s="147">
        <v>0</v>
      </c>
      <c r="G218" s="147">
        <v>0</v>
      </c>
      <c r="H218" s="147" t="s">
        <v>42</v>
      </c>
      <c r="I218" s="147">
        <v>0</v>
      </c>
      <c r="J218" s="147">
        <f t="shared" si="6"/>
        <v>0</v>
      </c>
      <c r="K218" s="147" t="s">
        <v>42</v>
      </c>
      <c r="L218" s="147">
        <f>'[1]tnt.harab.'!L44</f>
        <v>0</v>
      </c>
    </row>
    <row r="219" spans="1:12" ht="24" hidden="1">
      <c r="A219" s="334" t="s">
        <v>1028</v>
      </c>
      <c r="B219" s="333" t="s">
        <v>1029</v>
      </c>
      <c r="C219" s="229" t="s">
        <v>179</v>
      </c>
      <c r="D219" s="147">
        <v>0</v>
      </c>
      <c r="E219" s="147" t="s">
        <v>42</v>
      </c>
      <c r="F219" s="147">
        <v>0</v>
      </c>
      <c r="G219" s="147">
        <v>0</v>
      </c>
      <c r="H219" s="147" t="s">
        <v>42</v>
      </c>
      <c r="I219" s="147">
        <v>0</v>
      </c>
      <c r="J219" s="147">
        <f t="shared" si="6"/>
        <v>0</v>
      </c>
      <c r="K219" s="147" t="s">
        <v>42</v>
      </c>
      <c r="L219" s="147">
        <f>SUM(L221:L223)</f>
        <v>0</v>
      </c>
    </row>
    <row r="220" spans="1:12" ht="13.5" hidden="1">
      <c r="A220" s="334"/>
      <c r="B220" s="329" t="s">
        <v>519</v>
      </c>
      <c r="C220" s="229"/>
      <c r="D220" s="147"/>
      <c r="E220" s="147"/>
      <c r="F220" s="147"/>
      <c r="G220" s="147"/>
      <c r="H220" s="147"/>
      <c r="I220" s="147"/>
      <c r="J220" s="147"/>
      <c r="K220" s="147"/>
      <c r="L220" s="147"/>
    </row>
    <row r="221" spans="1:12" ht="25.5" hidden="1">
      <c r="A221" s="334" t="s">
        <v>1030</v>
      </c>
      <c r="B221" s="329" t="s">
        <v>1031</v>
      </c>
      <c r="C221" s="229" t="s">
        <v>1143</v>
      </c>
      <c r="D221" s="147">
        <v>0</v>
      </c>
      <c r="E221" s="147"/>
      <c r="F221" s="147">
        <v>0</v>
      </c>
      <c r="G221" s="147">
        <v>0</v>
      </c>
      <c r="H221" s="147"/>
      <c r="I221" s="147">
        <v>0</v>
      </c>
      <c r="J221" s="147">
        <f t="shared" si="6"/>
        <v>0</v>
      </c>
      <c r="K221" s="147"/>
      <c r="L221" s="147">
        <f>'[1]tnt.harab.'!L47</f>
        <v>0</v>
      </c>
    </row>
    <row r="222" spans="1:12" ht="25.5" hidden="1">
      <c r="A222" s="335" t="s">
        <v>1032</v>
      </c>
      <c r="B222" s="329" t="s">
        <v>1033</v>
      </c>
      <c r="C222" s="229" t="s">
        <v>1144</v>
      </c>
      <c r="D222" s="147">
        <v>0</v>
      </c>
      <c r="E222" s="147" t="s">
        <v>42</v>
      </c>
      <c r="F222" s="147">
        <v>0</v>
      </c>
      <c r="G222" s="147">
        <v>0</v>
      </c>
      <c r="H222" s="147" t="s">
        <v>42</v>
      </c>
      <c r="I222" s="147">
        <v>0</v>
      </c>
      <c r="J222" s="147">
        <f t="shared" si="6"/>
        <v>0</v>
      </c>
      <c r="K222" s="147" t="s">
        <v>42</v>
      </c>
      <c r="L222" s="147"/>
    </row>
    <row r="223" spans="1:12" ht="7.5" customHeight="1" hidden="1">
      <c r="A223" s="334" t="s">
        <v>1034</v>
      </c>
      <c r="B223" s="336" t="s">
        <v>1035</v>
      </c>
      <c r="C223" s="229" t="s">
        <v>1145</v>
      </c>
      <c r="D223" s="147">
        <v>0</v>
      </c>
      <c r="E223" s="147" t="s">
        <v>42</v>
      </c>
      <c r="F223" s="147">
        <v>0</v>
      </c>
      <c r="G223" s="147">
        <v>0</v>
      </c>
      <c r="H223" s="147" t="s">
        <v>42</v>
      </c>
      <c r="I223" s="147">
        <v>0</v>
      </c>
      <c r="J223" s="147">
        <f t="shared" si="6"/>
        <v>0</v>
      </c>
      <c r="K223" s="147" t="s">
        <v>42</v>
      </c>
      <c r="L223" s="147"/>
    </row>
    <row r="224" spans="1:12" ht="13.5" customHeight="1">
      <c r="A224" s="334" t="s">
        <v>1036</v>
      </c>
      <c r="B224" s="332" t="s">
        <v>1037</v>
      </c>
      <c r="C224" s="229" t="s">
        <v>179</v>
      </c>
      <c r="D224" s="147">
        <v>0</v>
      </c>
      <c r="E224" s="147" t="s">
        <v>42</v>
      </c>
      <c r="F224" s="147">
        <v>0</v>
      </c>
      <c r="G224" s="147">
        <v>0</v>
      </c>
      <c r="H224" s="147" t="s">
        <v>42</v>
      </c>
      <c r="I224" s="147">
        <v>0</v>
      </c>
      <c r="J224" s="147">
        <f t="shared" si="6"/>
        <v>0</v>
      </c>
      <c r="K224" s="147" t="s">
        <v>42</v>
      </c>
      <c r="L224" s="147">
        <f>L226</f>
        <v>0</v>
      </c>
    </row>
    <row r="225" spans="1:12" ht="12" customHeight="1">
      <c r="A225" s="334"/>
      <c r="B225" s="329" t="s">
        <v>213</v>
      </c>
      <c r="C225" s="229"/>
      <c r="D225" s="147"/>
      <c r="E225" s="147"/>
      <c r="F225" s="147"/>
      <c r="G225" s="147"/>
      <c r="H225" s="147"/>
      <c r="I225" s="147"/>
      <c r="J225" s="147"/>
      <c r="K225" s="147"/>
      <c r="L225" s="147"/>
    </row>
    <row r="226" spans="1:12" ht="8.25" customHeight="1">
      <c r="A226" s="335" t="s">
        <v>1038</v>
      </c>
      <c r="B226" s="333" t="s">
        <v>1039</v>
      </c>
      <c r="C226" s="229" t="s">
        <v>1146</v>
      </c>
      <c r="D226" s="147">
        <v>0</v>
      </c>
      <c r="E226" s="147" t="s">
        <v>42</v>
      </c>
      <c r="F226" s="147">
        <v>0</v>
      </c>
      <c r="G226" s="147">
        <v>0</v>
      </c>
      <c r="H226" s="147" t="s">
        <v>42</v>
      </c>
      <c r="I226" s="147">
        <v>0</v>
      </c>
      <c r="J226" s="147">
        <f t="shared" si="6"/>
        <v>0</v>
      </c>
      <c r="K226" s="147" t="s">
        <v>42</v>
      </c>
      <c r="L226" s="147"/>
    </row>
    <row r="227" spans="1:12" ht="41.25">
      <c r="A227" s="334" t="s">
        <v>1040</v>
      </c>
      <c r="B227" s="332" t="s">
        <v>1041</v>
      </c>
      <c r="C227" s="229" t="s">
        <v>179</v>
      </c>
      <c r="D227" s="147">
        <v>0</v>
      </c>
      <c r="E227" s="147" t="s">
        <v>42</v>
      </c>
      <c r="F227" s="147">
        <v>0</v>
      </c>
      <c r="G227" s="147">
        <v>0</v>
      </c>
      <c r="H227" s="147" t="s">
        <v>42</v>
      </c>
      <c r="I227" s="147">
        <v>0</v>
      </c>
      <c r="J227" s="147">
        <f t="shared" si="6"/>
        <v>-456.6</v>
      </c>
      <c r="K227" s="147" t="s">
        <v>42</v>
      </c>
      <c r="L227" s="147">
        <f>SUM(L229:L232)</f>
        <v>-456.6</v>
      </c>
    </row>
    <row r="228" spans="1:12" ht="15">
      <c r="A228" s="334"/>
      <c r="B228" s="332" t="s">
        <v>213</v>
      </c>
      <c r="C228" s="229"/>
      <c r="D228" s="147"/>
      <c r="E228" s="147"/>
      <c r="F228" s="147"/>
      <c r="G228" s="147"/>
      <c r="H228" s="147"/>
      <c r="I228" s="147"/>
      <c r="J228" s="147"/>
      <c r="K228" s="147"/>
      <c r="L228" s="147"/>
    </row>
    <row r="229" spans="1:12" ht="12.75" customHeight="1">
      <c r="A229" s="334" t="s">
        <v>1042</v>
      </c>
      <c r="B229" s="333" t="s">
        <v>1043</v>
      </c>
      <c r="C229" s="229" t="s">
        <v>1147</v>
      </c>
      <c r="D229" s="147">
        <v>0</v>
      </c>
      <c r="E229" s="147" t="s">
        <v>42</v>
      </c>
      <c r="F229" s="147">
        <v>0</v>
      </c>
      <c r="G229" s="147">
        <v>0</v>
      </c>
      <c r="H229" s="147" t="s">
        <v>42</v>
      </c>
      <c r="I229" s="147">
        <v>0</v>
      </c>
      <c r="J229" s="147">
        <f t="shared" si="6"/>
        <v>-456.6</v>
      </c>
      <c r="K229" s="147" t="s">
        <v>42</v>
      </c>
      <c r="L229" s="147">
        <v>-456.6</v>
      </c>
    </row>
    <row r="230" spans="1:12" ht="25.5" hidden="1">
      <c r="A230" s="335" t="s">
        <v>1044</v>
      </c>
      <c r="B230" s="333" t="s">
        <v>1045</v>
      </c>
      <c r="C230" s="229" t="s">
        <v>1148</v>
      </c>
      <c r="D230" s="147">
        <v>0</v>
      </c>
      <c r="E230" s="147" t="s">
        <v>42</v>
      </c>
      <c r="F230" s="147">
        <v>0</v>
      </c>
      <c r="G230" s="147">
        <v>0</v>
      </c>
      <c r="H230" s="147" t="s">
        <v>42</v>
      </c>
      <c r="I230" s="147">
        <v>0</v>
      </c>
      <c r="J230" s="147">
        <f t="shared" si="6"/>
        <v>0</v>
      </c>
      <c r="K230" s="147" t="s">
        <v>42</v>
      </c>
      <c r="L230" s="147"/>
    </row>
    <row r="231" spans="1:12" ht="38.25" hidden="1">
      <c r="A231" s="334" t="s">
        <v>1046</v>
      </c>
      <c r="B231" s="333" t="s">
        <v>1047</v>
      </c>
      <c r="C231" s="206" t="s">
        <v>1149</v>
      </c>
      <c r="D231" s="206">
        <v>0</v>
      </c>
      <c r="E231" s="206" t="s">
        <v>42</v>
      </c>
      <c r="F231" s="206">
        <v>0</v>
      </c>
      <c r="G231" s="206">
        <v>0</v>
      </c>
      <c r="H231" s="206" t="s">
        <v>42</v>
      </c>
      <c r="I231" s="206">
        <v>0</v>
      </c>
      <c r="J231" s="206">
        <f t="shared" si="6"/>
        <v>0</v>
      </c>
      <c r="K231" s="206" t="s">
        <v>42</v>
      </c>
      <c r="L231" s="206"/>
    </row>
    <row r="232" spans="1:12" ht="14.25" customHeight="1" hidden="1">
      <c r="A232" s="334" t="s">
        <v>1048</v>
      </c>
      <c r="B232" s="333" t="s">
        <v>1049</v>
      </c>
      <c r="C232" s="206" t="s">
        <v>1150</v>
      </c>
      <c r="D232" s="206">
        <v>0</v>
      </c>
      <c r="E232" s="206" t="s">
        <v>42</v>
      </c>
      <c r="F232" s="206">
        <v>0</v>
      </c>
      <c r="G232" s="206">
        <v>0</v>
      </c>
      <c r="H232" s="206" t="s">
        <v>42</v>
      </c>
      <c r="I232" s="206">
        <v>0</v>
      </c>
      <c r="J232" s="206">
        <f t="shared" si="6"/>
        <v>0</v>
      </c>
      <c r="K232" s="206" t="s">
        <v>42</v>
      </c>
      <c r="L232" s="206"/>
    </row>
    <row r="233" ht="45.75" customHeight="1"/>
    <row r="234" spans="2:4" ht="12.75">
      <c r="B234" s="4" t="s">
        <v>488</v>
      </c>
      <c r="C234" s="4"/>
      <c r="D234" s="4"/>
    </row>
    <row r="235" spans="2:4" ht="53.25" customHeight="1">
      <c r="B235" s="4" t="s">
        <v>489</v>
      </c>
      <c r="C235" s="4"/>
      <c r="D235" s="4"/>
    </row>
  </sheetData>
  <sheetProtection/>
  <mergeCells count="11">
    <mergeCell ref="E8:F8"/>
    <mergeCell ref="H8:I8"/>
    <mergeCell ref="K5:L5"/>
    <mergeCell ref="K8:L8"/>
    <mergeCell ref="A1:L1"/>
    <mergeCell ref="A2:L2"/>
    <mergeCell ref="A3:L3"/>
    <mergeCell ref="A4:L4"/>
    <mergeCell ref="D7:F7"/>
    <mergeCell ref="G7:I7"/>
    <mergeCell ref="J7:L7"/>
  </mergeCells>
  <printOptions/>
  <pageMargins left="0.23" right="0.15" top="0.25" bottom="0.27" header="0.2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47"/>
  <sheetViews>
    <sheetView tabSelected="1" zoomScalePageLayoutView="0" workbookViewId="0" topLeftCell="A36">
      <selection activeCell="O54" sqref="O54"/>
    </sheetView>
  </sheetViews>
  <sheetFormatPr defaultColWidth="9.140625" defaultRowHeight="12.75"/>
  <cols>
    <col min="1" max="1" width="5.57421875" style="4" customWidth="1"/>
    <col min="2" max="2" width="37.8515625" style="4" customWidth="1"/>
    <col min="3" max="3" width="7.8515625" style="4" customWidth="1"/>
    <col min="4" max="4" width="9.7109375" style="4" customWidth="1"/>
    <col min="5" max="5" width="8.28125" style="4" customWidth="1"/>
    <col min="6" max="6" width="9.140625" style="4" customWidth="1"/>
    <col min="7" max="8" width="8.7109375" style="4" customWidth="1"/>
    <col min="9" max="9" width="9.00390625" style="4" customWidth="1"/>
    <col min="10" max="10" width="9.8515625" style="4" customWidth="1"/>
    <col min="11" max="11" width="9.28125" style="4" customWidth="1"/>
    <col min="12" max="12" width="10.57421875" style="4" customWidth="1"/>
    <col min="13" max="16384" width="9.140625" style="4" customWidth="1"/>
  </cols>
  <sheetData>
    <row r="2" spans="1:9" ht="18">
      <c r="A2" s="441" t="s">
        <v>11</v>
      </c>
      <c r="B2" s="441"/>
      <c r="C2" s="441"/>
      <c r="D2" s="441"/>
      <c r="E2" s="441"/>
      <c r="F2" s="441"/>
      <c r="G2" s="441"/>
      <c r="H2" s="441"/>
      <c r="I2" s="441"/>
    </row>
    <row r="4" spans="1:9" ht="29.25" customHeight="1">
      <c r="A4" s="442" t="s">
        <v>12</v>
      </c>
      <c r="B4" s="442"/>
      <c r="C4" s="442"/>
      <c r="D4" s="442"/>
      <c r="E4" s="442"/>
      <c r="F4" s="442"/>
      <c r="G4" s="442"/>
      <c r="H4" s="442"/>
      <c r="I4" s="442"/>
    </row>
    <row r="5" ht="12.75">
      <c r="A5" s="4" t="s">
        <v>13</v>
      </c>
    </row>
    <row r="6" spans="1:11" ht="30.75" customHeight="1">
      <c r="A6" s="33" t="s">
        <v>14</v>
      </c>
      <c r="B6" s="443"/>
      <c r="C6" s="446" t="s">
        <v>130</v>
      </c>
      <c r="D6" s="396"/>
      <c r="E6" s="394"/>
      <c r="F6" s="447" t="s">
        <v>131</v>
      </c>
      <c r="G6" s="448"/>
      <c r="H6" s="449"/>
      <c r="I6" s="447" t="s">
        <v>132</v>
      </c>
      <c r="J6" s="448"/>
      <c r="K6" s="449"/>
    </row>
    <row r="7" spans="1:11" ht="32.25" customHeight="1">
      <c r="A7" s="34"/>
      <c r="B7" s="444"/>
      <c r="C7" s="450" t="s">
        <v>230</v>
      </c>
      <c r="D7" s="452" t="s">
        <v>213</v>
      </c>
      <c r="E7" s="463"/>
      <c r="F7" s="32" t="s">
        <v>232</v>
      </c>
      <c r="G7" s="452" t="s">
        <v>213</v>
      </c>
      <c r="H7" s="453"/>
      <c r="I7" s="459" t="s">
        <v>233</v>
      </c>
      <c r="J7" s="452" t="s">
        <v>213</v>
      </c>
      <c r="K7" s="453"/>
    </row>
    <row r="8" spans="1:11" ht="24">
      <c r="A8" s="35"/>
      <c r="B8" s="445"/>
      <c r="C8" s="451"/>
      <c r="D8" s="18" t="s">
        <v>231</v>
      </c>
      <c r="E8" s="18" t="s">
        <v>215</v>
      </c>
      <c r="F8" s="10"/>
      <c r="G8" s="18" t="s">
        <v>231</v>
      </c>
      <c r="H8" s="18" t="s">
        <v>215</v>
      </c>
      <c r="I8" s="460"/>
      <c r="J8" s="18" t="s">
        <v>231</v>
      </c>
      <c r="K8" s="18" t="s">
        <v>215</v>
      </c>
    </row>
    <row r="9" spans="1:11" ht="12.75">
      <c r="A9" s="82">
        <v>1</v>
      </c>
      <c r="B9" s="83">
        <v>2</v>
      </c>
      <c r="C9" s="9">
        <v>4</v>
      </c>
      <c r="D9" s="9">
        <v>5</v>
      </c>
      <c r="E9" s="7">
        <v>6</v>
      </c>
      <c r="F9" s="8">
        <v>7</v>
      </c>
      <c r="G9" s="8">
        <v>8</v>
      </c>
      <c r="H9" s="8">
        <v>9</v>
      </c>
      <c r="I9" s="8">
        <v>10</v>
      </c>
      <c r="J9" s="8">
        <v>11</v>
      </c>
      <c r="K9" s="8">
        <v>12</v>
      </c>
    </row>
    <row r="10" spans="1:11" ht="30" customHeight="1">
      <c r="A10" s="84">
        <v>8000</v>
      </c>
      <c r="B10" s="85" t="s">
        <v>15</v>
      </c>
      <c r="C10" s="86">
        <v>0</v>
      </c>
      <c r="D10" s="28">
        <v>0</v>
      </c>
      <c r="E10" s="28">
        <v>0</v>
      </c>
      <c r="F10" s="369">
        <v>-8631.921000000002</v>
      </c>
      <c r="G10" s="28">
        <v>0</v>
      </c>
      <c r="H10" s="28">
        <v>-8631.921</v>
      </c>
      <c r="I10" s="470">
        <f>J10+K10</f>
        <v>-3702.316</v>
      </c>
      <c r="J10" s="468">
        <v>3693.182</v>
      </c>
      <c r="K10" s="469">
        <v>-7395.498</v>
      </c>
    </row>
    <row r="12" ht="3.75" customHeight="1"/>
    <row r="13" ht="12.75" hidden="1"/>
    <row r="14" ht="12.75" hidden="1"/>
    <row r="15" ht="129.75" customHeight="1" hidden="1"/>
    <row r="16" spans="1:9" ht="162.75" customHeight="1" hidden="1">
      <c r="A16" s="441"/>
      <c r="B16" s="441"/>
      <c r="C16" s="441"/>
      <c r="D16" s="441"/>
      <c r="E16" s="441"/>
      <c r="F16" s="441"/>
      <c r="G16" s="441"/>
      <c r="H16" s="441"/>
      <c r="I16" s="441"/>
    </row>
    <row r="17" ht="22.5" customHeight="1" hidden="1">
      <c r="B17" s="5"/>
    </row>
    <row r="18" spans="1:9" ht="15.75" customHeight="1">
      <c r="A18" s="464" t="s">
        <v>16</v>
      </c>
      <c r="B18" s="464"/>
      <c r="C18" s="464"/>
      <c r="D18" s="464"/>
      <c r="E18" s="464"/>
      <c r="F18" s="464"/>
      <c r="G18" s="464"/>
      <c r="H18" s="464"/>
      <c r="I18" s="464"/>
    </row>
    <row r="19" spans="1:9" ht="9.75" customHeight="1">
      <c r="A19" s="464"/>
      <c r="B19" s="464"/>
      <c r="C19" s="464"/>
      <c r="D19" s="464"/>
      <c r="E19" s="464"/>
      <c r="F19" s="464"/>
      <c r="G19" s="464"/>
      <c r="H19" s="464"/>
      <c r="I19" s="464"/>
    </row>
    <row r="20" spans="1:12" ht="21" customHeight="1">
      <c r="A20" s="33" t="s">
        <v>17</v>
      </c>
      <c r="B20" s="454" t="s">
        <v>55</v>
      </c>
      <c r="C20" s="465" t="s">
        <v>8</v>
      </c>
      <c r="D20" s="446" t="s">
        <v>130</v>
      </c>
      <c r="E20" s="396"/>
      <c r="F20" s="394"/>
      <c r="G20" s="393" t="s">
        <v>131</v>
      </c>
      <c r="H20" s="396"/>
      <c r="I20" s="394"/>
      <c r="J20" s="393" t="s">
        <v>132</v>
      </c>
      <c r="K20" s="396"/>
      <c r="L20" s="394"/>
    </row>
    <row r="21" spans="1:12" ht="13.5" customHeight="1">
      <c r="A21" s="34"/>
      <c r="B21" s="455"/>
      <c r="C21" s="466"/>
      <c r="D21" s="457" t="s">
        <v>230</v>
      </c>
      <c r="E21" s="452" t="s">
        <v>213</v>
      </c>
      <c r="F21" s="453"/>
      <c r="G21" s="461" t="s">
        <v>232</v>
      </c>
      <c r="H21" s="452" t="s">
        <v>213</v>
      </c>
      <c r="I21" s="453"/>
      <c r="J21" s="461" t="s">
        <v>233</v>
      </c>
      <c r="K21" s="452" t="s">
        <v>213</v>
      </c>
      <c r="L21" s="453"/>
    </row>
    <row r="22" spans="1:12" ht="22.5" customHeight="1">
      <c r="A22" s="35"/>
      <c r="B22" s="456"/>
      <c r="C22" s="467"/>
      <c r="D22" s="458"/>
      <c r="E22" s="6" t="s">
        <v>231</v>
      </c>
      <c r="F22" s="6" t="s">
        <v>215</v>
      </c>
      <c r="G22" s="462"/>
      <c r="H22" s="6" t="s">
        <v>231</v>
      </c>
      <c r="I22" s="6" t="s">
        <v>215</v>
      </c>
      <c r="J22" s="462"/>
      <c r="K22" s="6" t="s">
        <v>231</v>
      </c>
      <c r="L22" s="6" t="s">
        <v>215</v>
      </c>
    </row>
    <row r="23" spans="1:12" ht="12.75">
      <c r="A23" s="82">
        <v>1</v>
      </c>
      <c r="B23" s="82">
        <v>2</v>
      </c>
      <c r="C23" s="82" t="s">
        <v>449</v>
      </c>
      <c r="D23" s="9">
        <v>4</v>
      </c>
      <c r="E23" s="9">
        <v>5</v>
      </c>
      <c r="F23" s="7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  <c r="L23" s="8">
        <v>12</v>
      </c>
    </row>
    <row r="24" spans="1:12" ht="12.75">
      <c r="A24" s="153">
        <v>8010</v>
      </c>
      <c r="B24" s="154" t="s">
        <v>295</v>
      </c>
      <c r="C24" s="13"/>
      <c r="D24" s="28">
        <v>0</v>
      </c>
      <c r="E24" s="28">
        <v>0</v>
      </c>
      <c r="F24" s="28">
        <v>0</v>
      </c>
      <c r="G24" s="28">
        <v>8631.921</v>
      </c>
      <c r="H24" s="28">
        <v>0</v>
      </c>
      <c r="I24" s="28">
        <v>8631.921</v>
      </c>
      <c r="J24" s="339">
        <f>K24+L24</f>
        <v>3702.316</v>
      </c>
      <c r="K24" s="339">
        <v>-3693.182</v>
      </c>
      <c r="L24" s="339">
        <v>7395.498</v>
      </c>
    </row>
    <row r="25" spans="1:12" ht="12.75">
      <c r="A25" s="153"/>
      <c r="B25" s="154" t="s">
        <v>214</v>
      </c>
      <c r="C25" s="13"/>
      <c r="D25" s="28"/>
      <c r="E25" s="28"/>
      <c r="F25" s="28"/>
      <c r="G25" s="28"/>
      <c r="H25" s="28"/>
      <c r="I25" s="28"/>
      <c r="J25" s="339"/>
      <c r="K25" s="339"/>
      <c r="L25" s="339"/>
    </row>
    <row r="26" spans="1:12" ht="11.25" customHeight="1">
      <c r="A26" s="153">
        <v>8100</v>
      </c>
      <c r="B26" s="154" t="s">
        <v>217</v>
      </c>
      <c r="C26" s="13"/>
      <c r="D26" s="28">
        <v>0</v>
      </c>
      <c r="E26" s="28">
        <v>0</v>
      </c>
      <c r="F26" s="28">
        <v>0</v>
      </c>
      <c r="G26" s="28">
        <v>8631.921</v>
      </c>
      <c r="H26" s="28">
        <v>0</v>
      </c>
      <c r="I26" s="28">
        <v>8631.921</v>
      </c>
      <c r="J26" s="339">
        <f>K26+L26</f>
        <v>3702.316</v>
      </c>
      <c r="K26" s="339">
        <v>-3693.182</v>
      </c>
      <c r="L26" s="339">
        <v>7395.498</v>
      </c>
    </row>
    <row r="27" spans="1:12" ht="9" customHeight="1">
      <c r="A27" s="153"/>
      <c r="B27" s="155" t="s">
        <v>214</v>
      </c>
      <c r="C27" s="13"/>
      <c r="D27" s="28">
        <v>0</v>
      </c>
      <c r="E27" s="28"/>
      <c r="F27" s="28"/>
      <c r="G27" s="28">
        <v>0</v>
      </c>
      <c r="H27" s="28"/>
      <c r="I27" s="28"/>
      <c r="J27" s="28">
        <f>K27+L27</f>
        <v>0</v>
      </c>
      <c r="K27" s="28"/>
      <c r="L27" s="28"/>
    </row>
    <row r="28" spans="1:12" ht="13.5" customHeight="1">
      <c r="A28" s="156">
        <v>8110</v>
      </c>
      <c r="B28" s="157" t="s">
        <v>218</v>
      </c>
      <c r="C28" s="13"/>
      <c r="D28" s="28">
        <v>0</v>
      </c>
      <c r="E28" s="28">
        <v>0</v>
      </c>
      <c r="F28" s="158">
        <v>0</v>
      </c>
      <c r="G28" s="28">
        <v>0</v>
      </c>
      <c r="H28" s="28">
        <v>0</v>
      </c>
      <c r="I28" s="158">
        <v>0</v>
      </c>
      <c r="J28" s="28">
        <f>K28+L28</f>
        <v>0</v>
      </c>
      <c r="K28" s="28">
        <f>K34</f>
        <v>0</v>
      </c>
      <c r="L28" s="158">
        <f>L30+L34</f>
        <v>0</v>
      </c>
    </row>
    <row r="29" spans="1:12" ht="8.25" customHeight="1">
      <c r="A29" s="156"/>
      <c r="B29" s="159" t="s">
        <v>214</v>
      </c>
      <c r="C29" s="13"/>
      <c r="D29" s="28">
        <v>0</v>
      </c>
      <c r="E29" s="13"/>
      <c r="F29" s="160"/>
      <c r="G29" s="28">
        <v>0</v>
      </c>
      <c r="H29" s="13"/>
      <c r="I29" s="160"/>
      <c r="J29" s="28">
        <f>K29+L29</f>
        <v>0</v>
      </c>
      <c r="K29" s="13"/>
      <c r="L29" s="160"/>
    </row>
    <row r="30" spans="1:12" ht="36.75" customHeight="1">
      <c r="A30" s="156">
        <v>8111</v>
      </c>
      <c r="B30" s="161" t="s">
        <v>18</v>
      </c>
      <c r="C30" s="13"/>
      <c r="D30" s="28">
        <v>0</v>
      </c>
      <c r="E30" s="162" t="s">
        <v>19</v>
      </c>
      <c r="F30" s="28">
        <v>0</v>
      </c>
      <c r="G30" s="28">
        <v>0</v>
      </c>
      <c r="H30" s="162" t="s">
        <v>19</v>
      </c>
      <c r="I30" s="28">
        <v>0</v>
      </c>
      <c r="J30" s="28">
        <f>L30</f>
        <v>0</v>
      </c>
      <c r="K30" s="162" t="s">
        <v>19</v>
      </c>
      <c r="L30" s="28">
        <f>L32+L33</f>
        <v>0</v>
      </c>
    </row>
    <row r="31" spans="1:12" ht="8.25" customHeight="1">
      <c r="A31" s="156"/>
      <c r="B31" s="161" t="s">
        <v>10</v>
      </c>
      <c r="C31" s="13"/>
      <c r="D31" s="28"/>
      <c r="E31" s="162"/>
      <c r="F31" s="28"/>
      <c r="G31" s="28"/>
      <c r="H31" s="162"/>
      <c r="I31" s="28"/>
      <c r="J31" s="28"/>
      <c r="K31" s="162"/>
      <c r="L31" s="28"/>
    </row>
    <row r="32" spans="1:12" ht="12.75">
      <c r="A32" s="156">
        <v>8112</v>
      </c>
      <c r="B32" s="163" t="s">
        <v>20</v>
      </c>
      <c r="C32" s="164" t="s">
        <v>61</v>
      </c>
      <c r="D32" s="28">
        <v>0</v>
      </c>
      <c r="E32" s="162" t="s">
        <v>19</v>
      </c>
      <c r="F32" s="28"/>
      <c r="G32" s="28">
        <v>0</v>
      </c>
      <c r="H32" s="162" t="s">
        <v>19</v>
      </c>
      <c r="I32" s="28"/>
      <c r="J32" s="28">
        <f>L32</f>
        <v>0</v>
      </c>
      <c r="K32" s="162" t="s">
        <v>19</v>
      </c>
      <c r="L32" s="28"/>
    </row>
    <row r="33" spans="1:12" ht="12.75">
      <c r="A33" s="156">
        <v>8113</v>
      </c>
      <c r="B33" s="163" t="s">
        <v>21</v>
      </c>
      <c r="C33" s="164" t="s">
        <v>62</v>
      </c>
      <c r="D33" s="28">
        <v>0</v>
      </c>
      <c r="E33" s="162" t="s">
        <v>19</v>
      </c>
      <c r="F33" s="28"/>
      <c r="G33" s="28">
        <v>0</v>
      </c>
      <c r="H33" s="162" t="s">
        <v>19</v>
      </c>
      <c r="I33" s="28"/>
      <c r="J33" s="28">
        <f>L33</f>
        <v>0</v>
      </c>
      <c r="K33" s="162" t="s">
        <v>19</v>
      </c>
      <c r="L33" s="28"/>
    </row>
    <row r="34" spans="1:12" s="11" customFormat="1" ht="34.5" customHeight="1">
      <c r="A34" s="156">
        <v>8120</v>
      </c>
      <c r="B34" s="161" t="s">
        <v>219</v>
      </c>
      <c r="C34" s="164"/>
      <c r="D34" s="28">
        <v>0</v>
      </c>
      <c r="E34" s="165">
        <v>0</v>
      </c>
      <c r="F34" s="166">
        <v>0</v>
      </c>
      <c r="G34" s="28">
        <v>0</v>
      </c>
      <c r="H34" s="165">
        <v>0</v>
      </c>
      <c r="I34" s="166">
        <v>0</v>
      </c>
      <c r="J34" s="28">
        <f>K34+L34</f>
        <v>0</v>
      </c>
      <c r="K34" s="165">
        <f>K46</f>
        <v>0</v>
      </c>
      <c r="L34" s="166">
        <f>L36+L46</f>
        <v>0</v>
      </c>
    </row>
    <row r="35" spans="1:12" s="11" customFormat="1" ht="9.75" customHeight="1">
      <c r="A35" s="156"/>
      <c r="B35" s="161" t="s">
        <v>214</v>
      </c>
      <c r="C35" s="164"/>
      <c r="D35" s="28">
        <v>0</v>
      </c>
      <c r="E35" s="167"/>
      <c r="F35" s="166"/>
      <c r="G35" s="28">
        <v>0</v>
      </c>
      <c r="H35" s="167"/>
      <c r="I35" s="166"/>
      <c r="J35" s="28">
        <f>K35+L35</f>
        <v>0</v>
      </c>
      <c r="K35" s="167"/>
      <c r="L35" s="166"/>
    </row>
    <row r="36" spans="1:12" s="11" customFormat="1" ht="13.5" customHeight="1">
      <c r="A36" s="156">
        <v>8121</v>
      </c>
      <c r="B36" s="161" t="s">
        <v>22</v>
      </c>
      <c r="C36" s="164"/>
      <c r="D36" s="28">
        <v>0</v>
      </c>
      <c r="E36" s="162" t="s">
        <v>19</v>
      </c>
      <c r="F36" s="166">
        <v>0</v>
      </c>
      <c r="G36" s="28">
        <v>0</v>
      </c>
      <c r="H36" s="162" t="s">
        <v>19</v>
      </c>
      <c r="I36" s="166">
        <v>0</v>
      </c>
      <c r="J36" s="28">
        <f>L36</f>
        <v>0</v>
      </c>
      <c r="K36" s="162" t="s">
        <v>19</v>
      </c>
      <c r="L36" s="166">
        <f>L38+L42</f>
        <v>0</v>
      </c>
    </row>
    <row r="37" spans="1:12" s="11" customFormat="1" ht="10.5" customHeight="1">
      <c r="A37" s="156"/>
      <c r="B37" s="161" t="s">
        <v>10</v>
      </c>
      <c r="C37" s="164"/>
      <c r="D37" s="28">
        <v>0</v>
      </c>
      <c r="E37" s="167"/>
      <c r="F37" s="166"/>
      <c r="G37" s="28">
        <v>0</v>
      </c>
      <c r="H37" s="167"/>
      <c r="I37" s="166"/>
      <c r="J37" s="28">
        <f aca="true" t="shared" si="0" ref="J37:J45">L37</f>
        <v>0</v>
      </c>
      <c r="K37" s="167"/>
      <c r="L37" s="166"/>
    </row>
    <row r="38" spans="1:12" s="11" customFormat="1" ht="12.75">
      <c r="A38" s="153">
        <v>8122</v>
      </c>
      <c r="B38" s="157" t="s">
        <v>23</v>
      </c>
      <c r="C38" s="164" t="s">
        <v>63</v>
      </c>
      <c r="D38" s="28">
        <v>0</v>
      </c>
      <c r="E38" s="162" t="s">
        <v>19</v>
      </c>
      <c r="F38" s="166">
        <v>0</v>
      </c>
      <c r="G38" s="28">
        <v>0</v>
      </c>
      <c r="H38" s="162" t="s">
        <v>19</v>
      </c>
      <c r="I38" s="166">
        <v>0</v>
      </c>
      <c r="J38" s="28">
        <f t="shared" si="0"/>
        <v>0</v>
      </c>
      <c r="K38" s="162" t="s">
        <v>19</v>
      </c>
      <c r="L38" s="166">
        <f>L40+L41</f>
        <v>0</v>
      </c>
    </row>
    <row r="39" spans="1:12" s="11" customFormat="1" ht="10.5" customHeight="1">
      <c r="A39" s="153"/>
      <c r="B39" s="157" t="s">
        <v>10</v>
      </c>
      <c r="C39" s="164"/>
      <c r="D39" s="28"/>
      <c r="E39" s="167"/>
      <c r="F39" s="166"/>
      <c r="G39" s="28"/>
      <c r="H39" s="167"/>
      <c r="I39" s="166"/>
      <c r="J39" s="28"/>
      <c r="K39" s="167"/>
      <c r="L39" s="166"/>
    </row>
    <row r="40" spans="1:12" s="11" customFormat="1" ht="12.75">
      <c r="A40" s="153">
        <v>8123</v>
      </c>
      <c r="B40" s="157" t="s">
        <v>24</v>
      </c>
      <c r="C40" s="164"/>
      <c r="D40" s="28">
        <v>0</v>
      </c>
      <c r="E40" s="162" t="s">
        <v>19</v>
      </c>
      <c r="F40" s="166"/>
      <c r="G40" s="28">
        <v>0</v>
      </c>
      <c r="H40" s="162" t="s">
        <v>19</v>
      </c>
      <c r="I40" s="166"/>
      <c r="J40" s="28">
        <f t="shared" si="0"/>
        <v>0</v>
      </c>
      <c r="K40" s="162" t="s">
        <v>19</v>
      </c>
      <c r="L40" s="166"/>
    </row>
    <row r="41" spans="1:12" s="11" customFormat="1" ht="12.75">
      <c r="A41" s="153">
        <v>8124</v>
      </c>
      <c r="B41" s="157" t="s">
        <v>25</v>
      </c>
      <c r="C41" s="164"/>
      <c r="D41" s="28">
        <v>0</v>
      </c>
      <c r="E41" s="162" t="s">
        <v>19</v>
      </c>
      <c r="F41" s="166"/>
      <c r="G41" s="28">
        <v>0</v>
      </c>
      <c r="H41" s="162" t="s">
        <v>19</v>
      </c>
      <c r="I41" s="166"/>
      <c r="J41" s="28">
        <f t="shared" si="0"/>
        <v>0</v>
      </c>
      <c r="K41" s="162" t="s">
        <v>19</v>
      </c>
      <c r="L41" s="166"/>
    </row>
    <row r="42" spans="1:12" s="11" customFormat="1" ht="24">
      <c r="A42" s="153">
        <v>8130</v>
      </c>
      <c r="B42" s="157" t="s">
        <v>26</v>
      </c>
      <c r="C42" s="164" t="s">
        <v>64</v>
      </c>
      <c r="D42" s="28">
        <v>0</v>
      </c>
      <c r="E42" s="162" t="s">
        <v>19</v>
      </c>
      <c r="F42" s="166">
        <v>0</v>
      </c>
      <c r="G42" s="28">
        <v>0</v>
      </c>
      <c r="H42" s="162" t="s">
        <v>19</v>
      </c>
      <c r="I42" s="166">
        <v>0</v>
      </c>
      <c r="J42" s="28">
        <f t="shared" si="0"/>
        <v>0</v>
      </c>
      <c r="K42" s="162" t="s">
        <v>19</v>
      </c>
      <c r="L42" s="166">
        <f>L44+L45</f>
        <v>0</v>
      </c>
    </row>
    <row r="43" spans="1:12" s="11" customFormat="1" ht="12.75">
      <c r="A43" s="153"/>
      <c r="B43" s="157" t="s">
        <v>10</v>
      </c>
      <c r="C43" s="164"/>
      <c r="D43" s="28"/>
      <c r="E43" s="167"/>
      <c r="F43" s="166"/>
      <c r="G43" s="28"/>
      <c r="H43" s="167"/>
      <c r="I43" s="166"/>
      <c r="J43" s="28"/>
      <c r="K43" s="167"/>
      <c r="L43" s="166"/>
    </row>
    <row r="44" spans="1:12" s="11" customFormat="1" ht="12.75">
      <c r="A44" s="153">
        <v>8131</v>
      </c>
      <c r="B44" s="157" t="s">
        <v>27</v>
      </c>
      <c r="C44" s="164"/>
      <c r="D44" s="28">
        <v>0</v>
      </c>
      <c r="E44" s="162" t="s">
        <v>19</v>
      </c>
      <c r="F44" s="166"/>
      <c r="G44" s="28">
        <v>0</v>
      </c>
      <c r="H44" s="162" t="s">
        <v>19</v>
      </c>
      <c r="I44" s="166"/>
      <c r="J44" s="28">
        <f t="shared" si="0"/>
        <v>0</v>
      </c>
      <c r="K44" s="162" t="s">
        <v>19</v>
      </c>
      <c r="L44" s="166"/>
    </row>
    <row r="45" spans="1:12" s="11" customFormat="1" ht="12.75">
      <c r="A45" s="153">
        <v>8132</v>
      </c>
      <c r="B45" s="157" t="s">
        <v>28</v>
      </c>
      <c r="C45" s="164"/>
      <c r="D45" s="28">
        <v>0</v>
      </c>
      <c r="E45" s="162" t="s">
        <v>19</v>
      </c>
      <c r="F45" s="166"/>
      <c r="G45" s="28">
        <v>0</v>
      </c>
      <c r="H45" s="162" t="s">
        <v>19</v>
      </c>
      <c r="I45" s="166"/>
      <c r="J45" s="28">
        <f t="shared" si="0"/>
        <v>0</v>
      </c>
      <c r="K45" s="162" t="s">
        <v>19</v>
      </c>
      <c r="L45" s="166"/>
    </row>
    <row r="46" spans="1:12" s="11" customFormat="1" ht="13.5" customHeight="1">
      <c r="A46" s="153">
        <v>8140</v>
      </c>
      <c r="B46" s="157" t="s">
        <v>29</v>
      </c>
      <c r="C46" s="164"/>
      <c r="D46" s="168">
        <v>0</v>
      </c>
      <c r="E46" s="169">
        <v>0</v>
      </c>
      <c r="F46" s="166">
        <v>0</v>
      </c>
      <c r="G46" s="168">
        <v>0</v>
      </c>
      <c r="H46" s="169">
        <v>0</v>
      </c>
      <c r="I46" s="166">
        <v>0</v>
      </c>
      <c r="J46" s="168">
        <f>K46+L46</f>
        <v>0</v>
      </c>
      <c r="K46" s="169">
        <f>K48+K52</f>
        <v>0</v>
      </c>
      <c r="L46" s="166">
        <f>L48+L52</f>
        <v>0</v>
      </c>
    </row>
    <row r="47" spans="1:12" s="11" customFormat="1" ht="7.5" customHeight="1">
      <c r="A47" s="156"/>
      <c r="B47" s="161" t="s">
        <v>10</v>
      </c>
      <c r="C47" s="164"/>
      <c r="D47" s="168"/>
      <c r="E47" s="169"/>
      <c r="F47" s="166"/>
      <c r="G47" s="168"/>
      <c r="H47" s="169"/>
      <c r="I47" s="166"/>
      <c r="J47" s="168"/>
      <c r="K47" s="169"/>
      <c r="L47" s="166"/>
    </row>
    <row r="48" spans="1:12" s="11" customFormat="1" ht="21.75" customHeight="1">
      <c r="A48" s="153">
        <v>8141</v>
      </c>
      <c r="B48" s="157" t="s">
        <v>30</v>
      </c>
      <c r="C48" s="164" t="s">
        <v>63</v>
      </c>
      <c r="D48" s="168">
        <v>0</v>
      </c>
      <c r="E48" s="169">
        <v>0</v>
      </c>
      <c r="F48" s="166">
        <v>0</v>
      </c>
      <c r="G48" s="168">
        <v>0</v>
      </c>
      <c r="H48" s="169">
        <v>0</v>
      </c>
      <c r="I48" s="166">
        <v>0</v>
      </c>
      <c r="J48" s="168">
        <f>K48+L48</f>
        <v>0</v>
      </c>
      <c r="K48" s="169">
        <f>K50+K51</f>
        <v>0</v>
      </c>
      <c r="L48" s="166">
        <f>L51</f>
        <v>0</v>
      </c>
    </row>
    <row r="49" spans="1:12" s="11" customFormat="1" ht="12.75">
      <c r="A49" s="153"/>
      <c r="B49" s="157" t="s">
        <v>10</v>
      </c>
      <c r="C49" s="164"/>
      <c r="D49" s="168"/>
      <c r="E49" s="169"/>
      <c r="F49" s="170"/>
      <c r="G49" s="168"/>
      <c r="H49" s="169"/>
      <c r="I49" s="170"/>
      <c r="J49" s="168"/>
      <c r="K49" s="169"/>
      <c r="L49" s="170"/>
    </row>
    <row r="50" spans="1:12" s="11" customFormat="1" ht="12.75">
      <c r="A50" s="153">
        <v>8142</v>
      </c>
      <c r="B50" s="157" t="s">
        <v>31</v>
      </c>
      <c r="C50" s="164"/>
      <c r="D50" s="168">
        <v>0</v>
      </c>
      <c r="E50" s="169"/>
      <c r="F50" s="162" t="s">
        <v>19</v>
      </c>
      <c r="G50" s="168">
        <v>0</v>
      </c>
      <c r="H50" s="169"/>
      <c r="I50" s="162" t="s">
        <v>19</v>
      </c>
      <c r="J50" s="168">
        <f>K50</f>
        <v>0</v>
      </c>
      <c r="K50" s="169"/>
      <c r="L50" s="162" t="s">
        <v>19</v>
      </c>
    </row>
    <row r="51" spans="1:12" s="11" customFormat="1" ht="12.75">
      <c r="A51" s="153">
        <v>8143</v>
      </c>
      <c r="B51" s="157" t="s">
        <v>32</v>
      </c>
      <c r="C51" s="164"/>
      <c r="D51" s="168">
        <v>0</v>
      </c>
      <c r="E51" s="169"/>
      <c r="F51" s="170"/>
      <c r="G51" s="168">
        <v>0</v>
      </c>
      <c r="H51" s="169"/>
      <c r="I51" s="170"/>
      <c r="J51" s="168">
        <f>K51+L51</f>
        <v>0</v>
      </c>
      <c r="K51" s="169"/>
      <c r="L51" s="170"/>
    </row>
    <row r="52" spans="1:12" s="11" customFormat="1" ht="24.75" customHeight="1">
      <c r="A52" s="153">
        <v>8150</v>
      </c>
      <c r="B52" s="157" t="s">
        <v>33</v>
      </c>
      <c r="C52" s="171" t="s">
        <v>64</v>
      </c>
      <c r="D52" s="168">
        <v>0</v>
      </c>
      <c r="E52" s="169">
        <v>0</v>
      </c>
      <c r="F52" s="166">
        <v>0</v>
      </c>
      <c r="G52" s="168">
        <v>0</v>
      </c>
      <c r="H52" s="169">
        <v>0</v>
      </c>
      <c r="I52" s="166">
        <v>0</v>
      </c>
      <c r="J52" s="168">
        <f>K52+L52</f>
        <v>0</v>
      </c>
      <c r="K52" s="169">
        <f>K54+K55</f>
        <v>0</v>
      </c>
      <c r="L52" s="166">
        <f>L55</f>
        <v>0</v>
      </c>
    </row>
    <row r="53" spans="1:12" s="11" customFormat="1" ht="10.5" customHeight="1">
      <c r="A53" s="153"/>
      <c r="B53" s="157" t="s">
        <v>10</v>
      </c>
      <c r="C53" s="171"/>
      <c r="D53" s="168"/>
      <c r="E53" s="169"/>
      <c r="F53" s="170"/>
      <c r="G53" s="168"/>
      <c r="H53" s="169"/>
      <c r="I53" s="170"/>
      <c r="J53" s="168"/>
      <c r="K53" s="169"/>
      <c r="L53" s="170"/>
    </row>
    <row r="54" spans="1:12" s="11" customFormat="1" ht="12.75">
      <c r="A54" s="153">
        <v>8151</v>
      </c>
      <c r="B54" s="157" t="s">
        <v>27</v>
      </c>
      <c r="C54" s="171"/>
      <c r="D54" s="168">
        <v>0</v>
      </c>
      <c r="E54" s="169"/>
      <c r="F54" s="172" t="s">
        <v>303</v>
      </c>
      <c r="G54" s="168">
        <v>0</v>
      </c>
      <c r="H54" s="169"/>
      <c r="I54" s="172" t="s">
        <v>303</v>
      </c>
      <c r="J54" s="168">
        <f>K54</f>
        <v>0</v>
      </c>
      <c r="K54" s="169"/>
      <c r="L54" s="172" t="s">
        <v>303</v>
      </c>
    </row>
    <row r="55" spans="1:12" s="11" customFormat="1" ht="12.75">
      <c r="A55" s="153">
        <v>8152</v>
      </c>
      <c r="B55" s="157" t="s">
        <v>34</v>
      </c>
      <c r="C55" s="171"/>
      <c r="D55" s="168">
        <v>0</v>
      </c>
      <c r="E55" s="169"/>
      <c r="F55" s="170"/>
      <c r="G55" s="168">
        <v>0</v>
      </c>
      <c r="H55" s="169"/>
      <c r="I55" s="170"/>
      <c r="J55" s="168">
        <f>K55+L55</f>
        <v>0</v>
      </c>
      <c r="K55" s="169"/>
      <c r="L55" s="170"/>
    </row>
    <row r="56" spans="1:12" s="11" customFormat="1" ht="14.25" customHeight="1">
      <c r="A56" s="153">
        <v>8160</v>
      </c>
      <c r="B56" s="157" t="s">
        <v>220</v>
      </c>
      <c r="C56" s="171"/>
      <c r="D56" s="168">
        <v>0</v>
      </c>
      <c r="E56" s="169">
        <v>0</v>
      </c>
      <c r="F56" s="166">
        <v>0</v>
      </c>
      <c r="G56" s="199">
        <v>8631.921</v>
      </c>
      <c r="H56" s="169">
        <v>0</v>
      </c>
      <c r="I56" s="200">
        <v>8631.921</v>
      </c>
      <c r="J56" s="198">
        <v>3702315</v>
      </c>
      <c r="K56" s="471">
        <v>-3693182</v>
      </c>
      <c r="L56" s="200">
        <v>7395498</v>
      </c>
    </row>
    <row r="57" spans="1:12" s="11" customFormat="1" ht="9" customHeight="1">
      <c r="A57" s="153"/>
      <c r="B57" s="173" t="s">
        <v>214</v>
      </c>
      <c r="C57" s="171"/>
      <c r="D57" s="13"/>
      <c r="E57" s="167"/>
      <c r="F57" s="170"/>
      <c r="G57" s="13"/>
      <c r="H57" s="167"/>
      <c r="I57" s="170"/>
      <c r="J57" s="13"/>
      <c r="K57" s="167"/>
      <c r="L57" s="170"/>
    </row>
    <row r="58" spans="1:12" ht="25.5" customHeight="1">
      <c r="A58" s="153">
        <v>8161</v>
      </c>
      <c r="B58" s="161" t="s">
        <v>35</v>
      </c>
      <c r="C58" s="171"/>
      <c r="D58" s="28">
        <v>0</v>
      </c>
      <c r="E58" s="160" t="s">
        <v>19</v>
      </c>
      <c r="F58" s="28">
        <v>0</v>
      </c>
      <c r="G58" s="28">
        <v>0</v>
      </c>
      <c r="H58" s="160" t="s">
        <v>19</v>
      </c>
      <c r="I58" s="28">
        <v>0</v>
      </c>
      <c r="J58" s="28">
        <f>L58</f>
        <v>0</v>
      </c>
      <c r="K58" s="160" t="s">
        <v>19</v>
      </c>
      <c r="L58" s="28">
        <f>L60+L61+L62</f>
        <v>0</v>
      </c>
    </row>
    <row r="59" spans="1:12" ht="9.75" customHeight="1">
      <c r="A59" s="153"/>
      <c r="B59" s="161" t="s">
        <v>10</v>
      </c>
      <c r="C59" s="171"/>
      <c r="D59" s="28"/>
      <c r="E59" s="160"/>
      <c r="F59" s="13"/>
      <c r="G59" s="28"/>
      <c r="H59" s="160"/>
      <c r="I59" s="13"/>
      <c r="J59" s="28"/>
      <c r="K59" s="160"/>
      <c r="L59" s="13"/>
    </row>
    <row r="60" spans="1:12" ht="30" customHeight="1">
      <c r="A60" s="153">
        <v>8162</v>
      </c>
      <c r="B60" s="157" t="s">
        <v>36</v>
      </c>
      <c r="C60" s="171" t="s">
        <v>65</v>
      </c>
      <c r="D60" s="28">
        <v>0</v>
      </c>
      <c r="E60" s="160" t="s">
        <v>19</v>
      </c>
      <c r="F60" s="13"/>
      <c r="G60" s="28">
        <v>0</v>
      </c>
      <c r="H60" s="160" t="s">
        <v>19</v>
      </c>
      <c r="I60" s="13"/>
      <c r="J60" s="28">
        <f>L60</f>
        <v>0</v>
      </c>
      <c r="K60" s="160" t="s">
        <v>19</v>
      </c>
      <c r="L60" s="13"/>
    </row>
    <row r="61" spans="1:12" ht="18" customHeight="1">
      <c r="A61" s="174">
        <v>8163</v>
      </c>
      <c r="B61" s="157" t="s">
        <v>38</v>
      </c>
      <c r="C61" s="171" t="s">
        <v>65</v>
      </c>
      <c r="D61" s="28">
        <v>0</v>
      </c>
      <c r="E61" s="160" t="s">
        <v>19</v>
      </c>
      <c r="F61" s="13"/>
      <c r="G61" s="28">
        <v>0</v>
      </c>
      <c r="H61" s="160" t="s">
        <v>19</v>
      </c>
      <c r="I61" s="13"/>
      <c r="J61" s="28">
        <f>L61</f>
        <v>0</v>
      </c>
      <c r="K61" s="160" t="s">
        <v>19</v>
      </c>
      <c r="L61" s="13"/>
    </row>
    <row r="62" spans="1:12" ht="25.5" customHeight="1">
      <c r="A62" s="153">
        <v>8164</v>
      </c>
      <c r="B62" s="157" t="s">
        <v>39</v>
      </c>
      <c r="C62" s="171" t="s">
        <v>66</v>
      </c>
      <c r="D62" s="28">
        <v>0</v>
      </c>
      <c r="E62" s="160" t="s">
        <v>19</v>
      </c>
      <c r="F62" s="13"/>
      <c r="G62" s="28">
        <v>0</v>
      </c>
      <c r="H62" s="160" t="s">
        <v>19</v>
      </c>
      <c r="I62" s="13"/>
      <c r="J62" s="28">
        <f>L62</f>
        <v>0</v>
      </c>
      <c r="K62" s="160" t="s">
        <v>19</v>
      </c>
      <c r="L62" s="13"/>
    </row>
    <row r="63" spans="1:12" ht="12.75" customHeight="1">
      <c r="A63" s="153">
        <v>8170</v>
      </c>
      <c r="B63" s="161" t="s">
        <v>40</v>
      </c>
      <c r="C63" s="171"/>
      <c r="D63" s="28">
        <v>0</v>
      </c>
      <c r="E63" s="158">
        <v>0</v>
      </c>
      <c r="F63" s="160">
        <v>0</v>
      </c>
      <c r="G63" s="28">
        <v>0</v>
      </c>
      <c r="H63" s="158">
        <v>0</v>
      </c>
      <c r="I63" s="160">
        <v>0</v>
      </c>
      <c r="J63" s="28">
        <f>K63+L63</f>
        <v>0</v>
      </c>
      <c r="K63" s="158">
        <f>K65+K66</f>
        <v>0</v>
      </c>
      <c r="L63" s="160">
        <f>L65+L66</f>
        <v>0</v>
      </c>
    </row>
    <row r="64" spans="1:12" ht="9.75" customHeight="1">
      <c r="A64" s="153"/>
      <c r="B64" s="161" t="s">
        <v>10</v>
      </c>
      <c r="C64" s="171"/>
      <c r="D64" s="28">
        <v>0</v>
      </c>
      <c r="E64" s="160"/>
      <c r="F64" s="160"/>
      <c r="G64" s="28">
        <v>0</v>
      </c>
      <c r="H64" s="160"/>
      <c r="I64" s="160"/>
      <c r="J64" s="28">
        <f>K64+L64</f>
        <v>0</v>
      </c>
      <c r="K64" s="160"/>
      <c r="L64" s="160"/>
    </row>
    <row r="65" spans="1:12" ht="16.5" customHeight="1">
      <c r="A65" s="153">
        <v>8171</v>
      </c>
      <c r="B65" s="157" t="s">
        <v>41</v>
      </c>
      <c r="C65" s="171" t="s">
        <v>67</v>
      </c>
      <c r="D65" s="28">
        <v>0</v>
      </c>
      <c r="E65" s="160"/>
      <c r="F65" s="13"/>
      <c r="G65" s="28">
        <v>0</v>
      </c>
      <c r="H65" s="160"/>
      <c r="I65" s="13"/>
      <c r="J65" s="28">
        <f>K65+L65</f>
        <v>0</v>
      </c>
      <c r="K65" s="160"/>
      <c r="L65" s="13"/>
    </row>
    <row r="66" spans="1:12" ht="12.75">
      <c r="A66" s="153">
        <v>8172</v>
      </c>
      <c r="B66" s="163" t="s">
        <v>43</v>
      </c>
      <c r="C66" s="171" t="s">
        <v>68</v>
      </c>
      <c r="D66" s="28">
        <v>0</v>
      </c>
      <c r="E66" s="160"/>
      <c r="F66" s="13"/>
      <c r="G66" s="28">
        <v>0</v>
      </c>
      <c r="H66" s="160"/>
      <c r="I66" s="13"/>
      <c r="J66" s="28">
        <f>K66+L66</f>
        <v>0</v>
      </c>
      <c r="K66" s="160"/>
      <c r="L66" s="13"/>
    </row>
    <row r="67" spans="1:12" ht="27.75" customHeight="1">
      <c r="A67" s="175">
        <v>8190</v>
      </c>
      <c r="B67" s="176" t="s">
        <v>44</v>
      </c>
      <c r="C67" s="153"/>
      <c r="D67" s="28">
        <v>0</v>
      </c>
      <c r="E67" s="28">
        <v>0</v>
      </c>
      <c r="F67" s="28">
        <v>0</v>
      </c>
      <c r="G67" s="28">
        <v>8631.921</v>
      </c>
      <c r="H67" s="28">
        <v>0</v>
      </c>
      <c r="I67" s="28">
        <v>8631.921</v>
      </c>
      <c r="J67" s="372">
        <v>8631921.3</v>
      </c>
      <c r="K67" s="372">
        <v>0</v>
      </c>
      <c r="L67" s="372">
        <v>8631921.3</v>
      </c>
    </row>
    <row r="68" spans="1:12" ht="10.5" customHeight="1">
      <c r="A68" s="175"/>
      <c r="B68" s="161" t="s">
        <v>9</v>
      </c>
      <c r="C68" s="153"/>
      <c r="D68" s="28">
        <v>0</v>
      </c>
      <c r="E68" s="28"/>
      <c r="F68" s="13"/>
      <c r="G68" s="28">
        <v>0</v>
      </c>
      <c r="H68" s="28"/>
      <c r="I68" s="13"/>
      <c r="J68" s="28"/>
      <c r="K68" s="28"/>
      <c r="L68" s="13"/>
    </row>
    <row r="69" spans="1:12" ht="26.25" customHeight="1">
      <c r="A69" s="174">
        <v>8191</v>
      </c>
      <c r="B69" s="161" t="s">
        <v>45</v>
      </c>
      <c r="C69" s="175">
        <v>9320</v>
      </c>
      <c r="D69" s="28">
        <v>0</v>
      </c>
      <c r="E69" s="28"/>
      <c r="F69" s="172" t="s">
        <v>303</v>
      </c>
      <c r="G69" s="28">
        <v>1748.524</v>
      </c>
      <c r="H69" s="28">
        <v>1748.524</v>
      </c>
      <c r="I69" s="172" t="s">
        <v>303</v>
      </c>
      <c r="J69" s="372">
        <v>1748524.3</v>
      </c>
      <c r="K69" s="372">
        <v>1748524.3</v>
      </c>
      <c r="L69" s="172" t="s">
        <v>303</v>
      </c>
    </row>
    <row r="70" spans="1:12" ht="10.5" customHeight="1">
      <c r="A70" s="174"/>
      <c r="B70" s="161" t="s">
        <v>216</v>
      </c>
      <c r="C70" s="153"/>
      <c r="D70" s="28">
        <v>0</v>
      </c>
      <c r="E70" s="28"/>
      <c r="F70" s="13"/>
      <c r="G70" s="28">
        <v>0</v>
      </c>
      <c r="H70" s="28"/>
      <c r="I70" s="13"/>
      <c r="J70" s="372"/>
      <c r="K70" s="372"/>
      <c r="L70" s="13"/>
    </row>
    <row r="71" spans="1:12" ht="35.25" customHeight="1">
      <c r="A71" s="174">
        <v>8192</v>
      </c>
      <c r="B71" s="157" t="s">
        <v>46</v>
      </c>
      <c r="C71" s="153"/>
      <c r="D71" s="28">
        <v>0</v>
      </c>
      <c r="E71" s="28"/>
      <c r="F71" s="162" t="s">
        <v>19</v>
      </c>
      <c r="G71" s="28">
        <v>0</v>
      </c>
      <c r="H71" s="28"/>
      <c r="I71" s="162" t="s">
        <v>19</v>
      </c>
      <c r="J71" s="372">
        <v>0</v>
      </c>
      <c r="K71" s="372">
        <v>0</v>
      </c>
      <c r="L71" s="162" t="s">
        <v>303</v>
      </c>
    </row>
    <row r="72" spans="1:12" ht="24">
      <c r="A72" s="174">
        <v>8193</v>
      </c>
      <c r="B72" s="157" t="s">
        <v>224</v>
      </c>
      <c r="C72" s="153"/>
      <c r="D72" s="198">
        <v>0</v>
      </c>
      <c r="E72" s="177">
        <v>0</v>
      </c>
      <c r="F72" s="162" t="s">
        <v>303</v>
      </c>
      <c r="G72" s="198">
        <v>-1748.524</v>
      </c>
      <c r="H72" s="177">
        <v>-1748.524</v>
      </c>
      <c r="I72" s="162" t="s">
        <v>303</v>
      </c>
      <c r="J72" s="374">
        <v>1748524.3</v>
      </c>
      <c r="K72" s="373">
        <v>1748524.3</v>
      </c>
      <c r="L72" s="162" t="s">
        <v>303</v>
      </c>
    </row>
    <row r="73" spans="1:12" ht="36">
      <c r="A73" s="174">
        <v>8194</v>
      </c>
      <c r="B73" s="161" t="s">
        <v>47</v>
      </c>
      <c r="C73" s="178">
        <v>9330</v>
      </c>
      <c r="D73" s="28">
        <v>0</v>
      </c>
      <c r="E73" s="162" t="s">
        <v>19</v>
      </c>
      <c r="F73" s="28">
        <v>0</v>
      </c>
      <c r="G73" s="28">
        <v>8631.921</v>
      </c>
      <c r="H73" s="162" t="s">
        <v>19</v>
      </c>
      <c r="I73" s="28">
        <v>8631.921</v>
      </c>
      <c r="J73" s="372">
        <v>1748524.3</v>
      </c>
      <c r="K73" s="373">
        <v>1748524.3</v>
      </c>
      <c r="L73" s="28" t="s">
        <v>303</v>
      </c>
    </row>
    <row r="74" spans="1:12" ht="12.75">
      <c r="A74" s="174"/>
      <c r="B74" s="161" t="s">
        <v>216</v>
      </c>
      <c r="C74" s="178"/>
      <c r="D74" s="28"/>
      <c r="E74" s="162"/>
      <c r="F74" s="28"/>
      <c r="G74" s="28"/>
      <c r="H74" s="162"/>
      <c r="I74" s="28"/>
      <c r="J74" s="28">
        <v>0</v>
      </c>
      <c r="K74" s="162">
        <v>0</v>
      </c>
      <c r="L74" s="28" t="s">
        <v>303</v>
      </c>
    </row>
    <row r="75" spans="1:12" ht="36">
      <c r="A75" s="174">
        <v>8195</v>
      </c>
      <c r="B75" s="157" t="s">
        <v>48</v>
      </c>
      <c r="C75" s="178"/>
      <c r="D75" s="28">
        <v>0</v>
      </c>
      <c r="E75" s="162" t="s">
        <v>19</v>
      </c>
      <c r="F75" s="28"/>
      <c r="G75" s="28">
        <v>6883.397</v>
      </c>
      <c r="H75" s="162" t="s">
        <v>19</v>
      </c>
      <c r="I75" s="28">
        <v>6883.397</v>
      </c>
      <c r="J75" s="372">
        <v>8631921.3</v>
      </c>
      <c r="K75" s="373">
        <v>0</v>
      </c>
      <c r="L75" s="372">
        <v>8631921.3</v>
      </c>
    </row>
    <row r="76" spans="1:12" ht="32.25" customHeight="1">
      <c r="A76" s="174">
        <v>8196</v>
      </c>
      <c r="B76" s="157" t="s">
        <v>49</v>
      </c>
      <c r="C76" s="178"/>
      <c r="D76" s="28">
        <v>0</v>
      </c>
      <c r="E76" s="162" t="s">
        <v>19</v>
      </c>
      <c r="F76" s="28">
        <v>0</v>
      </c>
      <c r="G76" s="28">
        <v>1748.524</v>
      </c>
      <c r="H76" s="162" t="s">
        <v>19</v>
      </c>
      <c r="I76" s="28">
        <v>1748.524</v>
      </c>
      <c r="J76" s="372">
        <f>L76</f>
        <v>-1748524.3</v>
      </c>
      <c r="K76" s="373" t="s">
        <v>19</v>
      </c>
      <c r="L76" s="372">
        <f>-K72</f>
        <v>-1748524.3</v>
      </c>
    </row>
    <row r="77" spans="1:12" ht="36">
      <c r="A77" s="174">
        <v>8197</v>
      </c>
      <c r="B77" s="176" t="s">
        <v>50</v>
      </c>
      <c r="C77" s="179"/>
      <c r="D77" s="28"/>
      <c r="E77" s="162" t="s">
        <v>19</v>
      </c>
      <c r="F77" s="162" t="s">
        <v>19</v>
      </c>
      <c r="G77" s="28"/>
      <c r="H77" s="162" t="s">
        <v>19</v>
      </c>
      <c r="I77" s="162" t="s">
        <v>19</v>
      </c>
      <c r="J77" s="28"/>
      <c r="K77" s="162" t="s">
        <v>19</v>
      </c>
      <c r="L77" s="162" t="s">
        <v>19</v>
      </c>
    </row>
    <row r="78" spans="1:12" ht="48">
      <c r="A78" s="174">
        <v>8198</v>
      </c>
      <c r="B78" s="176" t="s">
        <v>51</v>
      </c>
      <c r="C78" s="179"/>
      <c r="D78" s="28">
        <v>0</v>
      </c>
      <c r="E78" s="160"/>
      <c r="F78" s="13"/>
      <c r="G78" s="28">
        <v>0</v>
      </c>
      <c r="H78" s="160"/>
      <c r="I78" s="13"/>
      <c r="J78" s="28">
        <f>K78+L78</f>
        <v>0</v>
      </c>
      <c r="K78" s="160"/>
      <c r="L78" s="13"/>
    </row>
    <row r="79" spans="1:12" ht="35.25" customHeight="1">
      <c r="A79" s="174">
        <v>8199</v>
      </c>
      <c r="B79" s="176" t="s">
        <v>221</v>
      </c>
      <c r="C79" s="179"/>
      <c r="D79" s="28">
        <v>0</v>
      </c>
      <c r="E79" s="160"/>
      <c r="F79" s="28">
        <v>0</v>
      </c>
      <c r="G79" s="28">
        <v>0</v>
      </c>
      <c r="H79" s="160"/>
      <c r="I79" s="28">
        <v>0</v>
      </c>
      <c r="J79" s="371"/>
      <c r="K79" s="370"/>
      <c r="L79" s="371"/>
    </row>
    <row r="80" spans="1:12" ht="36">
      <c r="A80" s="174" t="s">
        <v>52</v>
      </c>
      <c r="B80" s="180" t="s">
        <v>53</v>
      </c>
      <c r="C80" s="179"/>
      <c r="D80" s="28">
        <v>0</v>
      </c>
      <c r="E80" s="162" t="s">
        <v>19</v>
      </c>
      <c r="F80" s="28"/>
      <c r="G80" s="28">
        <v>0</v>
      </c>
      <c r="H80" s="162" t="s">
        <v>19</v>
      </c>
      <c r="I80" s="28"/>
      <c r="J80" s="340">
        <f>L80</f>
        <v>0</v>
      </c>
      <c r="K80" s="162" t="s">
        <v>19</v>
      </c>
      <c r="L80" s="340"/>
    </row>
    <row r="81" spans="1:12" ht="13.5" customHeight="1">
      <c r="A81" s="156">
        <v>8200</v>
      </c>
      <c r="B81" s="154" t="s">
        <v>225</v>
      </c>
      <c r="C81" s="153"/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f>K81+L81</f>
        <v>0</v>
      </c>
      <c r="K81" s="28">
        <f>K83</f>
        <v>0</v>
      </c>
      <c r="L81" s="28">
        <f>L83</f>
        <v>0</v>
      </c>
    </row>
    <row r="82" spans="1:12" ht="12.75">
      <c r="A82" s="156"/>
      <c r="B82" s="155" t="s">
        <v>214</v>
      </c>
      <c r="C82" s="153"/>
      <c r="D82" s="28">
        <v>0</v>
      </c>
      <c r="E82" s="28"/>
      <c r="F82" s="28"/>
      <c r="G82" s="28">
        <v>0</v>
      </c>
      <c r="H82" s="28"/>
      <c r="I82" s="28"/>
      <c r="J82" s="28">
        <f>K82+L82</f>
        <v>0</v>
      </c>
      <c r="K82" s="28"/>
      <c r="L82" s="28"/>
    </row>
    <row r="83" spans="1:12" ht="12.75" customHeight="1">
      <c r="A83" s="156">
        <v>8210</v>
      </c>
      <c r="B83" s="180" t="s">
        <v>222</v>
      </c>
      <c r="C83" s="153"/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f>K83+L83</f>
        <v>0</v>
      </c>
      <c r="K83" s="28">
        <f>K89</f>
        <v>0</v>
      </c>
      <c r="L83" s="28">
        <f>L85+L89</f>
        <v>0</v>
      </c>
    </row>
    <row r="84" spans="1:12" ht="9.75" customHeight="1">
      <c r="A84" s="153"/>
      <c r="B84" s="157" t="s">
        <v>214</v>
      </c>
      <c r="C84" s="153"/>
      <c r="D84" s="28">
        <v>0</v>
      </c>
      <c r="E84" s="160"/>
      <c r="F84" s="28"/>
      <c r="G84" s="28">
        <v>0</v>
      </c>
      <c r="H84" s="160"/>
      <c r="I84" s="28"/>
      <c r="J84" s="28">
        <f>K84+L84</f>
        <v>0</v>
      </c>
      <c r="K84" s="160"/>
      <c r="L84" s="28"/>
    </row>
    <row r="85" spans="1:12" ht="24" customHeight="1">
      <c r="A85" s="156">
        <v>8211</v>
      </c>
      <c r="B85" s="161" t="s">
        <v>18</v>
      </c>
      <c r="C85" s="153"/>
      <c r="D85" s="28">
        <v>0</v>
      </c>
      <c r="E85" s="162" t="s">
        <v>19</v>
      </c>
      <c r="F85" s="28">
        <v>0</v>
      </c>
      <c r="G85" s="28">
        <v>0</v>
      </c>
      <c r="H85" s="162" t="s">
        <v>19</v>
      </c>
      <c r="I85" s="28">
        <v>0</v>
      </c>
      <c r="J85" s="28">
        <f>L85</f>
        <v>0</v>
      </c>
      <c r="K85" s="162" t="s">
        <v>19</v>
      </c>
      <c r="L85" s="28">
        <f>L87+L88</f>
        <v>0</v>
      </c>
    </row>
    <row r="86" spans="1:12" ht="12.75" hidden="1">
      <c r="A86" s="156"/>
      <c r="B86" s="161" t="s">
        <v>216</v>
      </c>
      <c r="C86" s="153"/>
      <c r="D86" s="28"/>
      <c r="E86" s="162"/>
      <c r="F86" s="28"/>
      <c r="G86" s="28"/>
      <c r="H86" s="162"/>
      <c r="I86" s="28"/>
      <c r="J86" s="28"/>
      <c r="K86" s="162"/>
      <c r="L86" s="28"/>
    </row>
    <row r="87" spans="1:12" ht="12.75">
      <c r="A87" s="156">
        <v>8212</v>
      </c>
      <c r="B87" s="163" t="s">
        <v>20</v>
      </c>
      <c r="C87" s="171" t="s">
        <v>69</v>
      </c>
      <c r="D87" s="28">
        <v>0</v>
      </c>
      <c r="E87" s="162" t="s">
        <v>19</v>
      </c>
      <c r="F87" s="28"/>
      <c r="G87" s="28">
        <v>0</v>
      </c>
      <c r="H87" s="162" t="s">
        <v>19</v>
      </c>
      <c r="I87" s="28"/>
      <c r="J87" s="28">
        <f>L87</f>
        <v>0</v>
      </c>
      <c r="K87" s="162" t="s">
        <v>19</v>
      </c>
      <c r="L87" s="28"/>
    </row>
    <row r="88" spans="1:12" ht="12.75">
      <c r="A88" s="156">
        <v>8213</v>
      </c>
      <c r="B88" s="163" t="s">
        <v>21</v>
      </c>
      <c r="C88" s="171" t="s">
        <v>70</v>
      </c>
      <c r="D88" s="28">
        <v>0</v>
      </c>
      <c r="E88" s="162" t="s">
        <v>19</v>
      </c>
      <c r="F88" s="28"/>
      <c r="G88" s="28">
        <v>0</v>
      </c>
      <c r="H88" s="162" t="s">
        <v>19</v>
      </c>
      <c r="I88" s="28"/>
      <c r="J88" s="28">
        <f>L88</f>
        <v>0</v>
      </c>
      <c r="K88" s="162" t="s">
        <v>19</v>
      </c>
      <c r="L88" s="28"/>
    </row>
    <row r="89" spans="1:12" s="19" customFormat="1" ht="18.75" customHeight="1">
      <c r="A89" s="156">
        <v>8220</v>
      </c>
      <c r="B89" s="161" t="s">
        <v>223</v>
      </c>
      <c r="C89" s="153"/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f>K89+L89</f>
        <v>0</v>
      </c>
      <c r="K89" s="28">
        <f>K95</f>
        <v>0</v>
      </c>
      <c r="L89" s="28">
        <f>L91+L95</f>
        <v>0</v>
      </c>
    </row>
    <row r="90" spans="1:12" s="19" customFormat="1" ht="9" customHeight="1">
      <c r="A90" s="156"/>
      <c r="B90" s="161" t="s">
        <v>214</v>
      </c>
      <c r="C90" s="153"/>
      <c r="D90" s="28">
        <v>0</v>
      </c>
      <c r="E90" s="172"/>
      <c r="F90" s="28"/>
      <c r="G90" s="28">
        <v>0</v>
      </c>
      <c r="H90" s="172"/>
      <c r="I90" s="28"/>
      <c r="J90" s="28">
        <f>K90+L90</f>
        <v>0</v>
      </c>
      <c r="K90" s="172"/>
      <c r="L90" s="28"/>
    </row>
    <row r="91" spans="1:12" s="19" customFormat="1" ht="12.75">
      <c r="A91" s="156">
        <v>8221</v>
      </c>
      <c r="B91" s="161" t="s">
        <v>22</v>
      </c>
      <c r="C91" s="153"/>
      <c r="D91" s="28">
        <v>0</v>
      </c>
      <c r="E91" s="162" t="s">
        <v>19</v>
      </c>
      <c r="F91" s="28">
        <v>0</v>
      </c>
      <c r="G91" s="28">
        <v>0</v>
      </c>
      <c r="H91" s="162" t="s">
        <v>19</v>
      </c>
      <c r="I91" s="28">
        <v>0</v>
      </c>
      <c r="J91" s="28">
        <f>L91</f>
        <v>0</v>
      </c>
      <c r="K91" s="162" t="s">
        <v>19</v>
      </c>
      <c r="L91" s="28">
        <f>L93+L94</f>
        <v>0</v>
      </c>
    </row>
    <row r="92" spans="1:12" s="19" customFormat="1" ht="8.25" customHeight="1">
      <c r="A92" s="156"/>
      <c r="B92" s="161" t="s">
        <v>10</v>
      </c>
      <c r="C92" s="153"/>
      <c r="D92" s="28"/>
      <c r="E92" s="162"/>
      <c r="F92" s="28"/>
      <c r="G92" s="28"/>
      <c r="H92" s="162"/>
      <c r="I92" s="28"/>
      <c r="J92" s="28"/>
      <c r="K92" s="162"/>
      <c r="L92" s="28"/>
    </row>
    <row r="93" spans="1:12" s="19" customFormat="1" ht="12.75">
      <c r="A93" s="153">
        <v>8222</v>
      </c>
      <c r="B93" s="157" t="s">
        <v>23</v>
      </c>
      <c r="C93" s="171" t="s">
        <v>71</v>
      </c>
      <c r="D93" s="28">
        <v>0</v>
      </c>
      <c r="E93" s="162" t="s">
        <v>19</v>
      </c>
      <c r="F93" s="28"/>
      <c r="G93" s="28">
        <v>0</v>
      </c>
      <c r="H93" s="162" t="s">
        <v>19</v>
      </c>
      <c r="I93" s="28"/>
      <c r="J93" s="28">
        <f>L93</f>
        <v>0</v>
      </c>
      <c r="K93" s="162" t="s">
        <v>19</v>
      </c>
      <c r="L93" s="28"/>
    </row>
    <row r="94" spans="1:12" s="19" customFormat="1" ht="11.25" customHeight="1">
      <c r="A94" s="153">
        <v>8230</v>
      </c>
      <c r="B94" s="157" t="s">
        <v>26</v>
      </c>
      <c r="C94" s="171" t="s">
        <v>72</v>
      </c>
      <c r="D94" s="28">
        <v>0</v>
      </c>
      <c r="E94" s="162" t="s">
        <v>19</v>
      </c>
      <c r="F94" s="28"/>
      <c r="G94" s="28">
        <v>0</v>
      </c>
      <c r="H94" s="162" t="s">
        <v>19</v>
      </c>
      <c r="I94" s="28"/>
      <c r="J94" s="28">
        <f>L94</f>
        <v>0</v>
      </c>
      <c r="K94" s="162" t="s">
        <v>19</v>
      </c>
      <c r="L94" s="28"/>
    </row>
    <row r="95" spans="1:12" s="19" customFormat="1" ht="12.75">
      <c r="A95" s="153">
        <v>8240</v>
      </c>
      <c r="B95" s="161" t="s">
        <v>29</v>
      </c>
      <c r="C95" s="153"/>
      <c r="D95" s="28">
        <v>0</v>
      </c>
      <c r="E95" s="181">
        <v>0</v>
      </c>
      <c r="F95" s="28">
        <v>0</v>
      </c>
      <c r="G95" s="28">
        <v>0</v>
      </c>
      <c r="H95" s="181">
        <v>0</v>
      </c>
      <c r="I95" s="28">
        <v>0</v>
      </c>
      <c r="J95" s="28">
        <f>K95+L95</f>
        <v>0</v>
      </c>
      <c r="K95" s="181">
        <f>K97+K98</f>
        <v>0</v>
      </c>
      <c r="L95" s="28">
        <f>L97+L98</f>
        <v>0</v>
      </c>
    </row>
    <row r="96" spans="1:12" s="19" customFormat="1" ht="8.25" customHeight="1">
      <c r="A96" s="156"/>
      <c r="B96" s="161" t="s">
        <v>10</v>
      </c>
      <c r="C96" s="153"/>
      <c r="D96" s="28">
        <v>0</v>
      </c>
      <c r="E96" s="172"/>
      <c r="F96" s="28"/>
      <c r="G96" s="28">
        <v>0</v>
      </c>
      <c r="H96" s="172"/>
      <c r="I96" s="28"/>
      <c r="J96" s="28">
        <f>K96+L96</f>
        <v>0</v>
      </c>
      <c r="K96" s="172"/>
      <c r="L96" s="28"/>
    </row>
    <row r="97" spans="1:12" s="19" customFormat="1" ht="12.75">
      <c r="A97" s="153">
        <v>8241</v>
      </c>
      <c r="B97" s="157" t="s">
        <v>54</v>
      </c>
      <c r="C97" s="171" t="s">
        <v>71</v>
      </c>
      <c r="D97" s="28">
        <v>0</v>
      </c>
      <c r="E97" s="13"/>
      <c r="F97" s="28"/>
      <c r="G97" s="28">
        <v>0</v>
      </c>
      <c r="H97" s="13"/>
      <c r="I97" s="28"/>
      <c r="J97" s="28">
        <f>K97+L97</f>
        <v>0</v>
      </c>
      <c r="K97" s="13"/>
      <c r="L97" s="28"/>
    </row>
    <row r="98" spans="1:12" s="19" customFormat="1" ht="24">
      <c r="A98" s="153">
        <v>8250</v>
      </c>
      <c r="B98" s="157" t="s">
        <v>33</v>
      </c>
      <c r="C98" s="171" t="s">
        <v>72</v>
      </c>
      <c r="D98" s="28">
        <v>0</v>
      </c>
      <c r="E98" s="167"/>
      <c r="F98" s="166"/>
      <c r="G98" s="28">
        <v>0</v>
      </c>
      <c r="H98" s="167"/>
      <c r="I98" s="166"/>
      <c r="J98" s="28">
        <f>K98+L98</f>
        <v>0</v>
      </c>
      <c r="K98" s="167"/>
      <c r="L98" s="166"/>
    </row>
    <row r="99" ht="12.75">
      <c r="B99" s="12"/>
    </row>
    <row r="100" ht="13.5" customHeight="1">
      <c r="B100" s="12"/>
    </row>
    <row r="101" spans="1:10" ht="14.25">
      <c r="A101" s="437" t="s">
        <v>244</v>
      </c>
      <c r="B101" s="437"/>
      <c r="C101" s="437"/>
      <c r="D101" s="437"/>
      <c r="E101" s="437"/>
      <c r="F101" s="437"/>
      <c r="G101" s="437"/>
      <c r="H101" s="437"/>
      <c r="I101" s="437"/>
      <c r="J101" s="437"/>
    </row>
    <row r="102" spans="1:10" ht="12.75">
      <c r="A102" s="438" t="s">
        <v>245</v>
      </c>
      <c r="B102" s="438"/>
      <c r="C102" s="438"/>
      <c r="D102" s="438"/>
      <c r="E102" s="438"/>
      <c r="F102" s="438"/>
      <c r="G102" s="438"/>
      <c r="H102" s="438"/>
      <c r="I102" s="438"/>
      <c r="J102" s="438"/>
    </row>
    <row r="103" spans="1:10" ht="14.25">
      <c r="A103" s="439" t="s">
        <v>246</v>
      </c>
      <c r="B103" s="439"/>
      <c r="C103" s="439"/>
      <c r="D103" s="439"/>
      <c r="E103" s="439"/>
      <c r="F103" s="439"/>
      <c r="G103" s="439"/>
      <c r="H103" s="439"/>
      <c r="I103" s="439"/>
      <c r="J103" s="439"/>
    </row>
    <row r="104" spans="1:10" ht="12.75">
      <c r="A104" s="437" t="s">
        <v>247</v>
      </c>
      <c r="B104" s="437"/>
      <c r="C104" s="437"/>
      <c r="D104" s="437"/>
      <c r="E104" s="437"/>
      <c r="F104" s="437"/>
      <c r="G104" s="437"/>
      <c r="H104" s="437"/>
      <c r="I104" s="437"/>
      <c r="J104" s="437"/>
    </row>
    <row r="105" spans="1:10" ht="12.75">
      <c r="A105" s="437" t="s">
        <v>248</v>
      </c>
      <c r="B105" s="437"/>
      <c r="C105" s="437"/>
      <c r="D105" s="437"/>
      <c r="E105" s="437"/>
      <c r="F105" s="437"/>
      <c r="G105" s="437"/>
      <c r="H105" s="437"/>
      <c r="I105" s="437"/>
      <c r="J105" s="437"/>
    </row>
    <row r="106" spans="1:10" ht="14.25">
      <c r="A106" s="440" t="s">
        <v>249</v>
      </c>
      <c r="B106" s="440"/>
      <c r="C106" s="440"/>
      <c r="D106" s="440"/>
      <c r="E106" s="440"/>
      <c r="F106" s="440"/>
      <c r="G106" s="440"/>
      <c r="H106" s="440"/>
      <c r="I106" s="440"/>
      <c r="J106" s="440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</sheetData>
  <sheetProtection/>
  <mergeCells count="30">
    <mergeCell ref="J21:J22"/>
    <mergeCell ref="E21:F21"/>
    <mergeCell ref="H21:I21"/>
    <mergeCell ref="J20:L20"/>
    <mergeCell ref="K21:L21"/>
    <mergeCell ref="D20:F20"/>
    <mergeCell ref="B20:B22"/>
    <mergeCell ref="D21:D22"/>
    <mergeCell ref="I7:I8"/>
    <mergeCell ref="G21:G22"/>
    <mergeCell ref="D7:E7"/>
    <mergeCell ref="G7:H7"/>
    <mergeCell ref="G20:I20"/>
    <mergeCell ref="A16:I16"/>
    <mergeCell ref="A18:I19"/>
    <mergeCell ref="C20:C22"/>
    <mergeCell ref="A2:I2"/>
    <mergeCell ref="A4:I4"/>
    <mergeCell ref="B6:B8"/>
    <mergeCell ref="C6:E6"/>
    <mergeCell ref="F6:H6"/>
    <mergeCell ref="I6:K6"/>
    <mergeCell ref="C7:C8"/>
    <mergeCell ref="J7:K7"/>
    <mergeCell ref="A101:J101"/>
    <mergeCell ref="A102:J102"/>
    <mergeCell ref="A103:J103"/>
    <mergeCell ref="A104:J104"/>
    <mergeCell ref="A105:J105"/>
    <mergeCell ref="A106:J106"/>
  </mergeCells>
  <printOptions/>
  <pageMargins left="0.24" right="0.24" top="0.25" bottom="0.2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2021-01-08T12:32:17Z</cp:lastPrinted>
  <dcterms:created xsi:type="dcterms:W3CDTF">1996-10-14T23:33:28Z</dcterms:created>
  <dcterms:modified xsi:type="dcterms:W3CDTF">2021-01-08T12:33:39Z</dcterms:modified>
  <cp:category/>
  <cp:version/>
  <cp:contentType/>
  <cp:contentStatus/>
</cp:coreProperties>
</file>