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tabRatio="839" firstSheet="2" activeTab="3"/>
  </bookViews>
  <sheets>
    <sheet name="anhusali deb. dursgrum" sheetId="1" state="hidden" r:id="rId1"/>
    <sheet name="Amortization" sheetId="2" state="hidden" r:id="rId2"/>
    <sheet name="f1" sheetId="3" r:id="rId3"/>
    <sheet name="f2 " sheetId="4" r:id="rId4"/>
  </sheets>
  <externalReferences>
    <externalReference r:id="rId7"/>
    <externalReference r:id="rId8"/>
  </externalReferences>
  <definedNames>
    <definedName name="coa">'[1]Sheet1'!$A$1:$B$536</definedName>
    <definedName name="_xlnm.Print_Area" localSheetId="2">'f1'!$A$1:$N$121</definedName>
    <definedName name="_xlnm.Print_Area" localSheetId="3">'f2 '!$A$1:$N$83</definedName>
  </definedNames>
  <calcPr fullCalcOnLoad="1"/>
</workbook>
</file>

<file path=xl/sharedStrings.xml><?xml version="1.0" encoding="utf-8"?>
<sst xmlns="http://schemas.openxmlformats.org/spreadsheetml/2006/main" count="224" uniqueCount="147">
  <si>
    <t>Ð²ÞìºÎÞÆè</t>
  </si>
  <si>
    <t xml:space="preserve"> Ð³ëï³ïí³Í ¿ ÐÐ ýÇÝ³ÝëÝ»ñÇ ¨ ¿ÏáÝáÙÇÏ³ÛÇ Ý³Ë³ñ³ñáõÃÛ³Ý</t>
  </si>
  <si>
    <t xml:space="preserve">                                                       </t>
  </si>
  <si>
    <t xml:space="preserve">12 ¹»Ïï»Ùµ»ñ 2001Ã. ÃÇí 465 Ññ³Ù³Ýáí ï³ñ»Ï³Ý (³ÙµáÕç³Ï³Ý </t>
  </si>
  <si>
    <t>Î³½Ù³Ï»ñåáõÃÛ³Ý ³Ýí³ÝáõÙÁ</t>
  </si>
  <si>
    <t>ÀÝ¹³Ù»ÝÁ  ë»÷³Ï³Ý Ï³åÇï³É</t>
  </si>
  <si>
    <t>26,02,01Ã.</t>
  </si>
  <si>
    <t>23,03,01Ã.</t>
  </si>
  <si>
    <t>26,04,01Ã.</t>
  </si>
  <si>
    <t>31,12,01</t>
  </si>
  <si>
    <t>¸áõñë ·ñí³Í ¹»µÇïáñ³Ï³Ý å³ñïù»ñ §Î»ñå³ñ¦ ²Ò</t>
  </si>
  <si>
    <t>¸áõñë ·ñí³Í ¹»µÇïáñ³Ï³Ý å³ñïù»ñ ¶áñ³ÛùÇ ·ÛáõÕ³å»ï³ñ³Ý</t>
  </si>
  <si>
    <t>¸áõñë ·ñí³Í ¹»µÇïáñ³Ï³Ý å³ñïù»ñ ²ÏÝ»ñÇ ·ÛáõÕ³å»ï³ñ³Ý</t>
  </si>
  <si>
    <t>¸áõñë ·ñí³Í ¹»µÇïáñ³Ï³Ý å³ñïù»ñ Üáñ³í³Ý ·ÛáõÕ³å»ï³ñ³Ý</t>
  </si>
  <si>
    <t>¸áõñë ·ñí³Í ¹»µÇïáñ³Ï³Ý å³ñïù»ñ Ð³ñÅÇëÇ ·ÛáõÕ³å»ï³ñ³Ý</t>
  </si>
  <si>
    <t>¸áõñë ·ñí³Í ¹»µÇïáñ³Ï³Ý å³ñïù»ñ Þ³ùÇÇ ·ÛáõÕ³å»ï³ñ³Ý</t>
  </si>
  <si>
    <t>¸áõñë ·ñí³Í ¹»µÇïáñ³Ï³Ý å³ñïù»ñ ²Ý·»Õ³ÏáÃÇ  ·ÛáõÕ³å»ï³ñ³Ý</t>
  </si>
  <si>
    <t>¸áõñë ·ñí³Í ¹»µÇïáñ³Ï³Ý å³ñïù»ñÇó ²²Ð-Ç Ñ³ßí³ÝóáõÙ §Î»ñå³ñ¦ ²Ò</t>
  </si>
  <si>
    <t>¸áõñë ·ñí³Í ¹»µÇïáñ³Ï³Ý å³ñïù»ñÇó ²²Ð-Ç Ñ³ßí³ÝóáõÙ ¶áñ³ÛùÇ ·ÛáõÕ³å»ï³ñ³Ý</t>
  </si>
  <si>
    <t>¸áõñë ·ñí³Í ¹»µÇïáñ³Ï³Ý å³ñïù»ñÇó ²²Ð-Ç Ñ³ßí³ÝóáõÙ ²ÏÝ»ñÇ ·ÛáõÕ³å»ï³ñ³Ý</t>
  </si>
  <si>
    <t>¸áõñë ·ñí³Í ¹»µÇïáñ³Ï³Ý å³ñïù»ñÇó ²²Ð-Ç Ñ³ßí³ÝóáõÙ Üáñ³í³Ý ·ÛáõÕ³å»ï³ñ³Ý</t>
  </si>
  <si>
    <t>¸áõñë ·ñí³Í ¹»µÇïáñ³Ï³Ý å³ñïù»ñÇó ²²Ð-Ç Ñ³ßí³ÝóáõÙ Ð³ñÅÇëÇ ·ÛáõÕ³å»ï³ñ³Ý</t>
  </si>
  <si>
    <t>¸áõñë ·ñí³Í ¹»µÇïáñ³Ï³Ý å³ñïù»ñÇó ²²Ð-Ç Ñ³ßí³ÝóáõÙ Þ³ùÇÇ ·ÛáõÕ³å»ï³ñ³Ý</t>
  </si>
  <si>
    <t>¸áõñë ·ñí³Í ¹»µÇïáñ³Ï³Ý å³ñïù»ñÇó ²²Ð-Ç Ñ³ßí³ÝóáõÙ ²Ý·»Õ³ÏáÃÇ  ·ÛáõÕ³å»ï³ñ³Ý</t>
  </si>
  <si>
    <t>2212</t>
  </si>
  <si>
    <t>3311</t>
  </si>
  <si>
    <t>ÐÇÙÝ³Ï³Ý ÙÇçáó (Ð³Ù³Ï³ñ·Çã)</t>
  </si>
  <si>
    <t>ÐÇÙÝ³Ï³Ý ÙÇçáó (Ð³Ù³Ï³ñ·Çã³ÛÇÝ ³Ïë»ëáõ³ñÝ»ñ)</t>
  </si>
  <si>
    <t>Ð³ßí»ïáõ ï³ñáõÙ ß³Ñ³·áñÍí»É ¿    ûñ</t>
  </si>
  <si>
    <t>Ø³ßí³ÍáõÃ³Ý ï³ñ»Ï³Ý  %</t>
  </si>
  <si>
    <t>Ð³ßí³ñÏí³Í Ñ³ßí³ñÏÁ</t>
  </si>
  <si>
    <t>ÀÝ¹³Ù»ÝÁ</t>
  </si>
  <si>
    <t>êÏ½µÝ³Ï³Ý ³ñÅ»ùÁ</t>
  </si>
  <si>
    <t>ÐÇÙÝ³Ï³Ý ÙÇçáóÇ ³Ýí³ÝáõÙÁ</t>
  </si>
  <si>
    <t>Ò»éù µ»ñÙ³Ý ³Ùë³ÃÇíÁ</t>
  </si>
  <si>
    <t>5243</t>
  </si>
  <si>
    <t>³ÝáõÝ ³½·³ÝáõÝ</t>
  </si>
  <si>
    <t>÷³Ã»Ãáí ÙÇç³ÝÏÛ³É) Ñ³ßí»ïíáõÃÛ³Ý Ý»ñÏ³Û³óÙ³Ý Ñ³Ù³ñ</t>
  </si>
  <si>
    <t xml:space="preserve">î³ñ³ÍíáõÙ ¿ ÐÐ Ï³é³í³ñáõÃÛ³Ý 26.11.1998Ã. N 740 áñáßÙ³Ùµ </t>
  </si>
  <si>
    <t>ë³ÑÙ³Ýí³Í Ï³½Ù³Ï»ñåáõÃÛáõÝÝ»ñÇ íñ³</t>
  </si>
  <si>
    <t>Ò¨ N 1</t>
  </si>
  <si>
    <t>Í³ÍÏ³·ÇñÁ</t>
  </si>
  <si>
    <t>ä»ï³Ï³Ý é»·ÇëïñáõÙ ·ñ³ÝóÙ³Ý Ñ³Ù³ñÁ</t>
  </si>
  <si>
    <t>Ð³ñÏ í×³ñáÕÇ Ñ³ßí³éÙ³Ý Ñ³Ù³ñÁ</t>
  </si>
  <si>
    <t>â³÷Ç ÙÇ³íáñÁ</t>
  </si>
  <si>
    <t>Ñ»é³ËáëÁ</t>
  </si>
  <si>
    <t>I. àã ÁÝÃ³óÇÏ ³ÏïÇíÝ»ñ</t>
  </si>
  <si>
    <t>ÀÝ¹³Ù»ÝÁ áã ÁÝÃ³óÇÏ ³ÏïÇíÝ»ñ</t>
  </si>
  <si>
    <t>II. ÀÝÃ³óÇÏ ³ÏïÇíÝ»ñ</t>
  </si>
  <si>
    <t>ÀÝ¹³Ù»ÝÁ ÁÝÃ³óÇÏ ³ÏïÇíÝ»ñ</t>
  </si>
  <si>
    <t>Ð ² Þ ì º Î Þ Æ è</t>
  </si>
  <si>
    <t>ä²êÆì</t>
  </si>
  <si>
    <t>III. ê»÷³Ï³Ý Ï³åÇï³É</t>
  </si>
  <si>
    <t>IV. àã ÁÝÃ³óÇÏ å³ñï³íáñáõÃÛáõÝÝ»ñ</t>
  </si>
  <si>
    <t>ÀÝ¹³Ù»ÝÁ áã ÁÝÃ³óÇÏ å³ñï³íáñáõÃÛáõÝÝ»ñ</t>
  </si>
  <si>
    <t>V. ÀÝÃ³óÇÏ  å³ñï³íáñáõÃÛáõÝÝ»ñ</t>
  </si>
  <si>
    <t>ÀÝ¹³Ù»ÝÁ ÁÝÃ³óÇÏ å³ñï³íáñáõÃÛáõÝÝ»ñ</t>
  </si>
  <si>
    <t>ÑÇÙÝ³Ï³Ý »ñÏáõ ï»ë³ÏÝ»ñÁ</t>
  </si>
  <si>
    <t>ö³ëï³óÇ ·áõñÍáõÝ»áõÃÛ³Ý</t>
  </si>
  <si>
    <t>¶ïÝí»Éáõ í³ÛñÁ</t>
  </si>
  <si>
    <t>ö³ëï³óÇ ·áñÍáõÝ»áõÃÛ³Ý Çñ³Ï³Ý³óÙ³Ý í³ÛñÁ</t>
  </si>
  <si>
    <t xml:space="preserve">                                                                                  ¥³Ùë³ÃÇí, ³ÙÇë, ï³ñÇ¤</t>
  </si>
  <si>
    <t>2</t>
  </si>
  <si>
    <t>առ 31 դեկտեմբերի 2021</t>
  </si>
  <si>
    <t>ՖԻԱՆՍԱԿԱՆ ՎԻՃԱԿԻ ՄԱՍԻՆ ՀԱՇՎԵՏՎՈՒԹՅՈՒՆ</t>
  </si>
  <si>
    <t>"Գործիքագործ" ԲԲԸ</t>
  </si>
  <si>
    <t>Տարածքների վարձակալության հանձնում</t>
  </si>
  <si>
    <t>14.120.00255</t>
  </si>
  <si>
    <t>04202121</t>
  </si>
  <si>
    <t>Մեկ հազարՀՀ դրամ</t>
  </si>
  <si>
    <t>Արարատի մարզ, գ․ Ոստան, Երկաթուղայինների 14</t>
  </si>
  <si>
    <t>091-70-88-38</t>
  </si>
  <si>
    <t>Ծանոթագրություն</t>
  </si>
  <si>
    <t>31.12.2021</t>
  </si>
  <si>
    <t>31.12.2020</t>
  </si>
  <si>
    <t>Ներդրումային գույք</t>
  </si>
  <si>
    <t>հիմնական միջոցներ</t>
  </si>
  <si>
    <t>Ոչ նյութական ակտիվներ</t>
  </si>
  <si>
    <t>Ֆինանսական ակտիվներ</t>
  </si>
  <si>
    <t>Ներդրումներ ասոցացված կազմակերպություններում</t>
  </si>
  <si>
    <t>Հետաձգված հարկային ակտիվ</t>
  </si>
  <si>
    <t>Կանխավճար ոչ ընթացիկ ակտիվներ ձեռք բերելու համար</t>
  </si>
  <si>
    <t>Ոչ ընթացիկ ակտիվներ հետաձգված ծախսերի գծով</t>
  </si>
  <si>
    <t xml:space="preserve">Կենսաբանական ակտիվներ </t>
  </si>
  <si>
    <t>Այլ ոչ ընթացիկ ակտիվներ</t>
  </si>
  <si>
    <t>ԱԿՏԻՎՆԵՐ</t>
  </si>
  <si>
    <t>Պաշարներ</t>
  </si>
  <si>
    <t>Տրված ընթացիկ կանխավճարներ</t>
  </si>
  <si>
    <t>Դեբիտորական պարտքեր վաճառքների գծով</t>
  </si>
  <si>
    <t>Կարճաժամկետ դեբիտորական պարտքեր բյուջեի գծով</t>
  </si>
  <si>
    <t>Ընթացիկ ֆինանսական ներդրումներ</t>
  </si>
  <si>
    <t>Դրամական միջոցներ</t>
  </si>
  <si>
    <t>Այլ ընթացիկ ակտիվներ</t>
  </si>
  <si>
    <t>ÀÝ¹³Ù»ÝÁ ³ÏïÇíÝ»ñ</t>
  </si>
  <si>
    <t>Ակտիվներ՝ դասակարգված որպես վաճառքի համար պահվող</t>
  </si>
  <si>
    <t>Կանոնադրական կապիտալ</t>
  </si>
  <si>
    <t>Էմիսիոն եկամուտ</t>
  </si>
  <si>
    <t>Ակտիվների վերագնահատման աճ</t>
  </si>
  <si>
    <t>Կուտակված շահույթ (վնաս)</t>
  </si>
  <si>
    <t>Պահուստային կապիտալ</t>
  </si>
  <si>
    <t>Երկարաժամկետ բանկային վարկեր և փոխառություններ</t>
  </si>
  <si>
    <t>Հետաձգված հարկային պարտավորություններ</t>
  </si>
  <si>
    <t>Պահուստներ</t>
  </si>
  <si>
    <t>Այլ ոչ ընթացիկ ֆինանսական պարտավորություններ</t>
  </si>
  <si>
    <t>Ակտիվներին վերաբերող շնորհներ</t>
  </si>
  <si>
    <t>Կարճաժամկետ բանկային վարկեր</t>
  </si>
  <si>
    <t>Կարճաժամկետ փոխառություններ</t>
  </si>
  <si>
    <t>Առևտրային կրեդիտորական պարտքեր</t>
  </si>
  <si>
    <t>Ստացված կանխավճարներ</t>
  </si>
  <si>
    <t>Բյուջեի գծով պարտավորություններ</t>
  </si>
  <si>
    <t>Աշխատակիցների գծով պարտավորություններ</t>
  </si>
  <si>
    <t>Մասնակիցների գծով պարտավորություններ</t>
  </si>
  <si>
    <t>Եկամուտներին վերաբերող շնորհներ</t>
  </si>
  <si>
    <t>Այլ պարտավորություններ</t>
  </si>
  <si>
    <t>Տնօրեն</t>
  </si>
  <si>
    <t>Փիթըր Նազարեան</t>
  </si>
  <si>
    <t>Ò¨ N 2</t>
  </si>
  <si>
    <t>01.01.2021-31.12.2021</t>
  </si>
  <si>
    <t>01.01.2020-31.12.2020</t>
  </si>
  <si>
    <t>ՖԻԱՆՍԱԿԱՆ ԱՐԴՅՈՒՆՔՆԵՐԻ  ՄԱՍԻՆ ՀԱՇՎԵՏՎՈՒԹՅՈՒՆ</t>
  </si>
  <si>
    <t>Ցուցանիշի անվանումը</t>
  </si>
  <si>
    <t>Հասույթ</t>
  </si>
  <si>
    <t>Վաճառքի ինքնարժեք</t>
  </si>
  <si>
    <t>Համախառն շահույթ</t>
  </si>
  <si>
    <t>Այլ գործառնական եկամուտներ</t>
  </si>
  <si>
    <t xml:space="preserve">Բաշխման (իրացման) ծախսեր
</t>
  </si>
  <si>
    <t>Վարչական ծախսեր</t>
  </si>
  <si>
    <t xml:space="preserve">Այլ գործառնական ծախսեր </t>
  </si>
  <si>
    <t xml:space="preserve">Գործառնական գործունեությունից շահույթ (վնաս) </t>
  </si>
  <si>
    <t>Ֆինանսական եկամուտներ</t>
  </si>
  <si>
    <t>Ֆինանսական ծախսեր</t>
  </si>
  <si>
    <t>Ասոցացված կազմակերպությունների և համատեղ ձեռնարկումների շահույթի կամ վնասի բաժինը՝ հաշվառված բաժնեմասնակցության մեթոդով</t>
  </si>
  <si>
    <t>Շարունակվող այլ գուրծունեությունից շահույթ (վնաս)</t>
  </si>
  <si>
    <t>Շահույթ նախքան հարկումը</t>
  </si>
  <si>
    <t>Շահութահարկի գծով ծախս (փոխհատուցում)</t>
  </si>
  <si>
    <t xml:space="preserve">Շարունակվող գործունեությունից հաշվետու տարվա զուտ շահույթ
</t>
  </si>
  <si>
    <t>Ընդհատված գործունեություն</t>
  </si>
  <si>
    <t>Ընդհատված գործունեությունից հաշվետու տարվա շահույթ (վնաս) շահութահարկից հետո</t>
  </si>
  <si>
    <t>Հաշվետու տարվա շահույթ</t>
  </si>
  <si>
    <t xml:space="preserve">Այլ համապարփակ ֆինանսական արդյունքներ
</t>
  </si>
  <si>
    <t>Ակտիվների վերագնահատում</t>
  </si>
  <si>
    <t>Այլ համապարփակ ֆինանսական արդյունքների գծով շահութահարկ</t>
  </si>
  <si>
    <t xml:space="preserve">Այլ համապարփակ արդյունք
</t>
  </si>
  <si>
    <t>Ընդամենը այլ համապարփակ ֆինանսական արդյունքներ</t>
  </si>
  <si>
    <t>Հաշվետու տարվա ընդամենը համապարփակ
ֆինանսական արդյունքներ</t>
  </si>
  <si>
    <t>Գլխավոր հաշվապահ</t>
  </si>
  <si>
    <t xml:space="preserve">         Փիթըր Նազարեան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</si>
</sst>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_-* #,##0.0_-;\-* #,##0.0_-;_-* &quot;-&quot;??_-;_-@_-"/>
    <numFmt numFmtId="181" formatCode="mm/dd/yy"/>
    <numFmt numFmtId="182" formatCode="_(* #,##0_);_(* \(#,##0\);_(* &quot;-&quot;??_);_(@_)"/>
    <numFmt numFmtId="183" formatCode="_(* #,##0.000_);_(* \(#,##0.000\);_(* &quot;-&quot;??_);_(@_)"/>
    <numFmt numFmtId="184" formatCode="_(* #,##0.0000_);_(* \(#,##0.0000\);_(* &quot;-&quot;??_);_(@_)"/>
    <numFmt numFmtId="185" formatCode="_(* #,##0.0_);_(* \(#,##0.0\);_(* &quot;-&quot;??_);_(@_)"/>
    <numFmt numFmtId="186" formatCode="0.0%"/>
    <numFmt numFmtId="187" formatCode="0.00000"/>
    <numFmt numFmtId="188" formatCode="0.000000"/>
    <numFmt numFmtId="189" formatCode="0.0000000"/>
    <numFmt numFmtId="190" formatCode="0.0000"/>
    <numFmt numFmtId="191" formatCode="0.000"/>
    <numFmt numFmtId="192" formatCode="0.0"/>
    <numFmt numFmtId="193" formatCode="_(* #,##0.000_);_(* \(#,##0.000\);_(* &quot;-&quot;???_);_(@_)"/>
    <numFmt numFmtId="194" formatCode="0.00_);[Red]\(0.00\)"/>
    <numFmt numFmtId="195" formatCode="_(* #,##0.0_);_(* \(#,##0.0\);_(* &quot;-&quot;?_);_(@_)"/>
    <numFmt numFmtId="196" formatCode="_(* #,##0.00_);_(* \(#,##0.00\);_(* &quot;-&quot;???_);_(@_)"/>
    <numFmt numFmtId="197" formatCode="_(* #,##0.0_);_(* \(#,##0.0\);_(* &quot;-&quot;???_);_(@_)"/>
    <numFmt numFmtId="198" formatCode="_(* #,##0_);_(* \(#,##0\);_(* &quot;-&quot;???_);_(@_)"/>
    <numFmt numFmtId="199" formatCode="[$-409]h:mm:ss\ AM/PM"/>
    <numFmt numFmtId="200" formatCode="_(* #,##0.0_);_(* \(#,##0.0\);_(* &quot;-&quot;_);_(@_)"/>
    <numFmt numFmtId="201" formatCode="_(* #,##0.00_);_(* \(#,##0.00\);_(* &quot;-&quot;_);_(@_)"/>
    <numFmt numFmtId="202" formatCode="_(* #,##0.000_);_(* \(#,##0.000\);_(* &quot;-&quot;_);_(@_)"/>
    <numFmt numFmtId="203" formatCode="_(* #,##0.0000_);_(* \(#,##0.0000\);_(* &quot;-&quot;_);_(@_)"/>
    <numFmt numFmtId="204" formatCode="#,##0.0"/>
    <numFmt numFmtId="205" formatCode="_-* #\ ###\ ##0.0;\(* #\ ###\ \ ##0.0\)"/>
    <numFmt numFmtId="206" formatCode="_-* ##\ ###\ ##0.0;\(* ##\ ###\ \ ##0.0\)"/>
    <numFmt numFmtId="207" formatCode="_-* ###\ ###\ ##0.0;\(* ###\ ###\ \ ##0.0\)"/>
    <numFmt numFmtId="208" formatCode="_-* ####\ ###\ ##0.0;\(* ####\ ###\ \ ##0.0\)"/>
    <numFmt numFmtId="209" formatCode="_-* #####\ ###\ ##0.0;\(* #####\ ###\ \ ##0.0\)"/>
    <numFmt numFmtId="210" formatCode="_-* #\ ###\ ##0;\(* #\ ###\ \ ##0\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61">
    <font>
      <sz val="10"/>
      <name val="Arial Armenian"/>
      <family val="0"/>
    </font>
    <font>
      <sz val="10"/>
      <name val="Times Armenian"/>
      <family val="1"/>
    </font>
    <font>
      <b/>
      <sz val="10"/>
      <name val="Arial Armenian"/>
      <family val="2"/>
    </font>
    <font>
      <b/>
      <sz val="10"/>
      <name val="Times Armenian"/>
      <family val="1"/>
    </font>
    <font>
      <sz val="10"/>
      <name val="Arial"/>
      <family val="2"/>
    </font>
    <font>
      <sz val="9"/>
      <name val="Arial Armenian"/>
      <family val="2"/>
    </font>
    <font>
      <sz val="8"/>
      <name val="Arial Armenian"/>
      <family val="2"/>
    </font>
    <font>
      <sz val="11"/>
      <name val="Arial Armenian"/>
      <family val="2"/>
    </font>
    <font>
      <i/>
      <sz val="10"/>
      <name val="Arial Armenian"/>
      <family val="2"/>
    </font>
    <font>
      <sz val="7"/>
      <color indexed="8"/>
      <name val="Arial Armenian"/>
      <family val="2"/>
    </font>
    <font>
      <i/>
      <sz val="8"/>
      <name val="Arial Armenian"/>
      <family val="2"/>
    </font>
    <font>
      <i/>
      <sz val="7"/>
      <name val="Arial Armenian"/>
      <family val="2"/>
    </font>
    <font>
      <b/>
      <sz val="14"/>
      <name val="Arial Armenian"/>
      <family val="2"/>
    </font>
    <font>
      <b/>
      <sz val="13"/>
      <name val="Arial Armenian"/>
      <family val="2"/>
    </font>
    <font>
      <sz val="7"/>
      <name val="Arial Armenian"/>
      <family val="2"/>
    </font>
    <font>
      <b/>
      <sz val="9"/>
      <name val="Arial Armenian"/>
      <family val="2"/>
    </font>
    <font>
      <b/>
      <sz val="8"/>
      <name val="Arial Armenian"/>
      <family val="2"/>
    </font>
    <font>
      <b/>
      <sz val="11"/>
      <name val="Arial Armenian"/>
      <family val="2"/>
    </font>
    <font>
      <b/>
      <sz val="12"/>
      <name val="Arial Armenian"/>
      <family val="2"/>
    </font>
    <font>
      <sz val="14"/>
      <name val="Arial Armenian"/>
      <family val="2"/>
    </font>
    <font>
      <b/>
      <sz val="10"/>
      <color indexed="8"/>
      <name val="Arial Armenian"/>
      <family val="2"/>
    </font>
    <font>
      <sz val="10"/>
      <color indexed="8"/>
      <name val="Arial Armenian"/>
      <family val="2"/>
    </font>
    <font>
      <vertAlign val="superscript"/>
      <sz val="8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Armeni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Armeni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Armeni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Armeni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wrapText="1"/>
    </xf>
    <xf numFmtId="43" fontId="0" fillId="33" borderId="10" xfId="42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14" fontId="1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vertical="center" wrapText="1"/>
    </xf>
    <xf numFmtId="39" fontId="1" fillId="34" borderId="10" xfId="42" applyNumberFormat="1" applyFont="1" applyFill="1" applyBorder="1" applyAlignment="1">
      <alignment vertical="top"/>
    </xf>
    <xf numFmtId="0" fontId="4" fillId="34" borderId="10" xfId="0" applyFont="1" applyFill="1" applyBorder="1" applyAlignment="1">
      <alignment/>
    </xf>
    <xf numFmtId="186" fontId="0" fillId="34" borderId="10" xfId="60" applyNumberFormat="1" applyFont="1" applyFill="1" applyBorder="1" applyAlignment="1">
      <alignment/>
    </xf>
    <xf numFmtId="192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0" xfId="0" applyFont="1" applyFill="1" applyAlignment="1">
      <alignment/>
    </xf>
    <xf numFmtId="41" fontId="0" fillId="35" borderId="0" xfId="0" applyNumberFormat="1" applyFont="1" applyFill="1" applyAlignment="1">
      <alignment/>
    </xf>
    <xf numFmtId="0" fontId="2" fillId="35" borderId="0" xfId="0" applyFont="1" applyFill="1" applyAlignment="1">
      <alignment horizontal="left"/>
    </xf>
    <xf numFmtId="0" fontId="0" fillId="35" borderId="0" xfId="0" applyFont="1" applyFill="1" applyAlignment="1">
      <alignment horizontal="center"/>
    </xf>
    <xf numFmtId="49" fontId="0" fillId="35" borderId="0" xfId="0" applyNumberFormat="1" applyFont="1" applyFill="1" applyAlignment="1">
      <alignment/>
    </xf>
    <xf numFmtId="0" fontId="0" fillId="35" borderId="0" xfId="0" applyFont="1" applyFill="1" applyBorder="1" applyAlignment="1">
      <alignment/>
    </xf>
    <xf numFmtId="0" fontId="9" fillId="35" borderId="0" xfId="0" applyFont="1" applyFill="1" applyBorder="1" applyAlignment="1">
      <alignment horizontal="center" vertical="top" wrapText="1"/>
    </xf>
    <xf numFmtId="0" fontId="9" fillId="35" borderId="0" xfId="0" applyFont="1" applyFill="1" applyAlignment="1">
      <alignment horizontal="justify"/>
    </xf>
    <xf numFmtId="0" fontId="10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11" fillId="35" borderId="0" xfId="0" applyFont="1" applyFill="1" applyAlignment="1">
      <alignment horizontal="right"/>
    </xf>
    <xf numFmtId="0" fontId="13" fillId="35" borderId="0" xfId="0" applyFont="1" applyFill="1" applyAlignment="1">
      <alignment horizontal="right"/>
    </xf>
    <xf numFmtId="0" fontId="8" fillId="35" borderId="0" xfId="0" applyFont="1" applyFill="1" applyAlignment="1">
      <alignment horizontal="right"/>
    </xf>
    <xf numFmtId="49" fontId="14" fillId="35" borderId="0" xfId="0" applyNumberFormat="1" applyFont="1" applyFill="1" applyBorder="1" applyAlignment="1">
      <alignment horizontal="center" vertical="top" wrapText="1"/>
    </xf>
    <xf numFmtId="0" fontId="15" fillId="35" borderId="0" xfId="0" applyFont="1" applyFill="1" applyAlignment="1">
      <alignment horizontal="center" vertical="top" wrapText="1"/>
    </xf>
    <xf numFmtId="0" fontId="6" fillId="35" borderId="0" xfId="0" applyFont="1" applyFill="1" applyAlignment="1">
      <alignment horizontal="left" wrapText="1"/>
    </xf>
    <xf numFmtId="0" fontId="6" fillId="35" borderId="0" xfId="0" applyFont="1" applyFill="1" applyAlignment="1">
      <alignment wrapText="1"/>
    </xf>
    <xf numFmtId="0" fontId="6" fillId="35" borderId="0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6" fillId="35" borderId="0" xfId="0" applyFont="1" applyFill="1" applyBorder="1" applyAlignment="1">
      <alignment vertical="center" wrapText="1"/>
    </xf>
    <xf numFmtId="49" fontId="6" fillId="35" borderId="0" xfId="0" applyNumberFormat="1" applyFont="1" applyFill="1" applyBorder="1" applyAlignment="1">
      <alignment horizontal="right" vertical="center" wrapText="1"/>
    </xf>
    <xf numFmtId="0" fontId="16" fillId="35" borderId="0" xfId="0" applyFont="1" applyFill="1" applyBorder="1" applyAlignment="1">
      <alignment horizontal="center" vertical="center" wrapText="1"/>
    </xf>
    <xf numFmtId="0" fontId="6" fillId="35" borderId="0" xfId="0" applyFont="1" applyFill="1" applyAlignment="1">
      <alignment horizontal="center" vertical="center"/>
    </xf>
    <xf numFmtId="0" fontId="6" fillId="35" borderId="0" xfId="0" applyFont="1" applyFill="1" applyAlignment="1">
      <alignment/>
    </xf>
    <xf numFmtId="0" fontId="15" fillId="35" borderId="0" xfId="0" applyFont="1" applyFill="1" applyAlignment="1">
      <alignment horizontal="left"/>
    </xf>
    <xf numFmtId="0" fontId="2" fillId="35" borderId="0" xfId="0" applyNumberFormat="1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/>
    </xf>
    <xf numFmtId="49" fontId="0" fillId="36" borderId="10" xfId="0" applyNumberFormat="1" applyFont="1" applyFill="1" applyBorder="1" applyAlignment="1">
      <alignment horizontal="center" vertical="center"/>
    </xf>
    <xf numFmtId="2" fontId="0" fillId="35" borderId="0" xfId="0" applyNumberFormat="1" applyFont="1" applyFill="1" applyAlignment="1">
      <alignment/>
    </xf>
    <xf numFmtId="49" fontId="0" fillId="35" borderId="0" xfId="0" applyNumberFormat="1" applyFont="1" applyFill="1" applyBorder="1" applyAlignment="1">
      <alignment horizontal="center" vertical="center"/>
    </xf>
    <xf numFmtId="49" fontId="0" fillId="35" borderId="0" xfId="0" applyNumberFormat="1" applyFont="1" applyFill="1" applyBorder="1" applyAlignment="1">
      <alignment horizontal="center"/>
    </xf>
    <xf numFmtId="0" fontId="0" fillId="35" borderId="0" xfId="0" applyFont="1" applyFill="1" applyAlignment="1">
      <alignment horizontal="right"/>
    </xf>
    <xf numFmtId="0" fontId="21" fillId="35" borderId="0" xfId="0" applyFont="1" applyFill="1" applyBorder="1" applyAlignment="1">
      <alignment horizontal="center" vertical="top" wrapText="1"/>
    </xf>
    <xf numFmtId="49" fontId="22" fillId="35" borderId="0" xfId="0" applyNumberFormat="1" applyFont="1" applyFill="1" applyBorder="1" applyAlignment="1">
      <alignment horizontal="center"/>
    </xf>
    <xf numFmtId="0" fontId="15" fillId="35" borderId="12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41" fontId="0" fillId="0" borderId="0" xfId="0" applyNumberFormat="1" applyFont="1" applyFill="1" applyAlignment="1">
      <alignment/>
    </xf>
    <xf numFmtId="0" fontId="2" fillId="35" borderId="0" xfId="0" applyFont="1" applyFill="1" applyAlignment="1">
      <alignment horizontal="left"/>
    </xf>
    <xf numFmtId="0" fontId="10" fillId="35" borderId="0" xfId="0" applyFont="1" applyFill="1" applyAlignment="1">
      <alignment horizontal="right"/>
    </xf>
    <xf numFmtId="41" fontId="2" fillId="35" borderId="10" xfId="0" applyNumberFormat="1" applyFont="1" applyFill="1" applyBorder="1" applyAlignment="1">
      <alignment horizontal="center" vertical="center"/>
    </xf>
    <xf numFmtId="0" fontId="12" fillId="35" borderId="0" xfId="0" applyFont="1" applyFill="1" applyAlignment="1">
      <alignment horizontal="right"/>
    </xf>
    <xf numFmtId="0" fontId="6" fillId="35" borderId="0" xfId="0" applyFont="1" applyFill="1" applyBorder="1" applyAlignment="1">
      <alignment horizontal="left" wrapText="1"/>
    </xf>
    <xf numFmtId="0" fontId="6" fillId="35" borderId="0" xfId="0" applyFont="1" applyFill="1" applyAlignment="1">
      <alignment horizontal="left"/>
    </xf>
    <xf numFmtId="0" fontId="6" fillId="35" borderId="0" xfId="0" applyFont="1" applyFill="1" applyAlignment="1">
      <alignment horizontal="left" wrapText="1"/>
    </xf>
    <xf numFmtId="49" fontId="22" fillId="35" borderId="13" xfId="0" applyNumberFormat="1" applyFont="1" applyFill="1" applyBorder="1" applyAlignment="1">
      <alignment horizontal="center"/>
    </xf>
    <xf numFmtId="49" fontId="0" fillId="35" borderId="0" xfId="0" applyNumberFormat="1" applyFont="1" applyFill="1" applyBorder="1" applyAlignment="1">
      <alignment horizontal="center"/>
    </xf>
    <xf numFmtId="0" fontId="20" fillId="35" borderId="12" xfId="0" applyFont="1" applyFill="1" applyBorder="1" applyAlignment="1">
      <alignment horizontal="right" vertical="top" wrapText="1"/>
    </xf>
    <xf numFmtId="0" fontId="0" fillId="35" borderId="10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center" wrapText="1"/>
    </xf>
    <xf numFmtId="0" fontId="6" fillId="35" borderId="0" xfId="0" applyFont="1" applyFill="1" applyAlignment="1">
      <alignment horizontal="center"/>
    </xf>
    <xf numFmtId="0" fontId="15" fillId="35" borderId="12" xfId="0" applyNumberFormat="1" applyFont="1" applyFill="1" applyBorder="1" applyAlignment="1">
      <alignment horizontal="left" wrapText="1"/>
    </xf>
    <xf numFmtId="0" fontId="2" fillId="35" borderId="12" xfId="0" applyFont="1" applyFill="1" applyBorder="1" applyAlignment="1">
      <alignment horizontal="center" vertical="center" wrapText="1"/>
    </xf>
    <xf numFmtId="41" fontId="0" fillId="0" borderId="10" xfId="0" applyNumberFormat="1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/>
    </xf>
    <xf numFmtId="0" fontId="17" fillId="35" borderId="10" xfId="0" applyFont="1" applyFill="1" applyBorder="1" applyAlignment="1">
      <alignment horizontal="center" vertical="center"/>
    </xf>
    <xf numFmtId="41" fontId="0" fillId="37" borderId="10" xfId="0" applyNumberFormat="1" applyFont="1" applyFill="1" applyBorder="1" applyAlignment="1">
      <alignment horizontal="center" vertical="center"/>
    </xf>
    <xf numFmtId="41" fontId="0" fillId="36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6" fillId="35" borderId="0" xfId="0" applyFont="1" applyFill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41" fontId="2" fillId="37" borderId="10" xfId="0" applyNumberFormat="1" applyFont="1" applyFill="1" applyBorder="1" applyAlignment="1">
      <alignment horizontal="center" vertical="center"/>
    </xf>
    <xf numFmtId="41" fontId="17" fillId="35" borderId="10" xfId="0" applyNumberFormat="1" applyFont="1" applyFill="1" applyBorder="1" applyAlignment="1">
      <alignment horizontal="center" vertical="center"/>
    </xf>
    <xf numFmtId="198" fontId="6" fillId="36" borderId="10" xfId="0" applyNumberFormat="1" applyFont="1" applyFill="1" applyBorder="1" applyAlignment="1">
      <alignment horizontal="center" vertical="center" wrapText="1"/>
    </xf>
    <xf numFmtId="198" fontId="0" fillId="36" borderId="10" xfId="0" applyNumberFormat="1" applyFont="1" applyFill="1" applyBorder="1" applyAlignment="1">
      <alignment horizontal="center" vertical="center"/>
    </xf>
    <xf numFmtId="41" fontId="0" fillId="0" borderId="15" xfId="0" applyNumberFormat="1" applyFont="1" applyFill="1" applyBorder="1" applyAlignment="1">
      <alignment horizontal="center" vertical="center"/>
    </xf>
    <xf numFmtId="41" fontId="0" fillId="0" borderId="16" xfId="0" applyNumberFormat="1" applyFont="1" applyFill="1" applyBorder="1" applyAlignment="1">
      <alignment horizontal="center" vertical="center"/>
    </xf>
    <xf numFmtId="41" fontId="0" fillId="0" borderId="17" xfId="0" applyNumberFormat="1" applyFont="1" applyFill="1" applyBorder="1" applyAlignment="1">
      <alignment horizontal="center" vertical="center"/>
    </xf>
    <xf numFmtId="41" fontId="0" fillId="37" borderId="15" xfId="0" applyNumberFormat="1" applyFont="1" applyFill="1" applyBorder="1" applyAlignment="1">
      <alignment horizontal="center" vertical="center"/>
    </xf>
    <xf numFmtId="41" fontId="0" fillId="37" borderId="16" xfId="0" applyNumberFormat="1" applyFont="1" applyFill="1" applyBorder="1" applyAlignment="1">
      <alignment horizontal="center" vertical="center"/>
    </xf>
    <xf numFmtId="41" fontId="0" fillId="37" borderId="17" xfId="0" applyNumberFormat="1" applyFont="1" applyFill="1" applyBorder="1" applyAlignment="1">
      <alignment horizontal="center" vertical="center"/>
    </xf>
    <xf numFmtId="41" fontId="0" fillId="35" borderId="0" xfId="0" applyNumberFormat="1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193" fontId="0" fillId="35" borderId="0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left" vertical="center"/>
    </xf>
    <xf numFmtId="0" fontId="7" fillId="35" borderId="10" xfId="0" applyFont="1" applyFill="1" applyBorder="1" applyAlignment="1">
      <alignment horizontal="left" vertical="center"/>
    </xf>
    <xf numFmtId="0" fontId="0" fillId="36" borderId="10" xfId="0" applyFont="1" applyFill="1" applyBorder="1" applyAlignment="1">
      <alignment horizontal="left" vertical="center"/>
    </xf>
    <xf numFmtId="0" fontId="18" fillId="35" borderId="10" xfId="0" applyFont="1" applyFill="1" applyBorder="1" applyAlignment="1">
      <alignment horizontal="center" vertical="center"/>
    </xf>
    <xf numFmtId="0" fontId="19" fillId="36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left" vertical="center" wrapText="1"/>
    </xf>
    <xf numFmtId="0" fontId="0" fillId="35" borderId="0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left" vertical="center"/>
    </xf>
    <xf numFmtId="0" fontId="2" fillId="35" borderId="0" xfId="0" applyFont="1" applyFill="1" applyAlignment="1">
      <alignment horizontal="right"/>
    </xf>
    <xf numFmtId="0" fontId="0" fillId="35" borderId="0" xfId="0" applyFont="1" applyFill="1" applyBorder="1" applyAlignment="1">
      <alignment horizontal="left" vertical="center"/>
    </xf>
    <xf numFmtId="0" fontId="6" fillId="35" borderId="12" xfId="0" applyFont="1" applyFill="1" applyBorder="1" applyAlignment="1">
      <alignment horizontal="center" vertical="top" wrapText="1"/>
    </xf>
    <xf numFmtId="49" fontId="14" fillId="35" borderId="0" xfId="0" applyNumberFormat="1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center"/>
    </xf>
    <xf numFmtId="49" fontId="6" fillId="35" borderId="0" xfId="0" applyNumberFormat="1" applyFont="1" applyFill="1" applyAlignment="1">
      <alignment horizontal="center" vertical="top"/>
    </xf>
    <xf numFmtId="49" fontId="16" fillId="35" borderId="0" xfId="0" applyNumberFormat="1" applyFont="1" applyFill="1" applyAlignment="1">
      <alignment horizontal="center"/>
    </xf>
    <xf numFmtId="49" fontId="12" fillId="35" borderId="0" xfId="0" applyNumberFormat="1" applyFont="1" applyFill="1" applyAlignment="1">
      <alignment horizontal="center"/>
    </xf>
    <xf numFmtId="0" fontId="15" fillId="35" borderId="15" xfId="0" applyFont="1" applyFill="1" applyBorder="1" applyAlignment="1">
      <alignment horizontal="center" vertical="center" wrapText="1"/>
    </xf>
    <xf numFmtId="0" fontId="15" fillId="35" borderId="16" xfId="0" applyFont="1" applyFill="1" applyBorder="1" applyAlignment="1">
      <alignment horizontal="center" vertical="center" wrapText="1"/>
    </xf>
    <xf numFmtId="0" fontId="15" fillId="35" borderId="17" xfId="0" applyFont="1" applyFill="1" applyBorder="1" applyAlignment="1">
      <alignment horizontal="center" vertical="center" wrapText="1"/>
    </xf>
    <xf numFmtId="0" fontId="15" fillId="35" borderId="0" xfId="0" applyFont="1" applyFill="1" applyAlignment="1">
      <alignment vertical="center"/>
    </xf>
    <xf numFmtId="49" fontId="15" fillId="35" borderId="10" xfId="0" applyNumberFormat="1" applyFont="1" applyFill="1" applyBorder="1" applyAlignment="1">
      <alignment horizontal="center" vertical="center" wrapText="1"/>
    </xf>
    <xf numFmtId="49" fontId="15" fillId="35" borderId="0" xfId="0" applyNumberFormat="1" applyFont="1" applyFill="1" applyBorder="1" applyAlignment="1">
      <alignment horizontal="right" vertical="center" wrapText="1"/>
    </xf>
    <xf numFmtId="0" fontId="15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 wrapText="1"/>
    </xf>
    <xf numFmtId="198" fontId="6" fillId="36" borderId="15" xfId="0" applyNumberFormat="1" applyFont="1" applyFill="1" applyBorder="1" applyAlignment="1">
      <alignment horizontal="center" vertical="center" wrapText="1"/>
    </xf>
    <xf numFmtId="198" fontId="6" fillId="36" borderId="16" xfId="0" applyNumberFormat="1" applyFont="1" applyFill="1" applyBorder="1" applyAlignment="1">
      <alignment horizontal="center" vertical="center" wrapText="1"/>
    </xf>
    <xf numFmtId="198" fontId="6" fillId="36" borderId="17" xfId="0" applyNumberFormat="1" applyFont="1" applyFill="1" applyBorder="1" applyAlignment="1">
      <alignment horizontal="center" vertical="center" wrapText="1"/>
    </xf>
    <xf numFmtId="49" fontId="0" fillId="36" borderId="15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17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/>
    </xf>
    <xf numFmtId="0" fontId="0" fillId="35" borderId="10" xfId="0" applyFont="1" applyFill="1" applyBorder="1" applyAlignment="1">
      <alignment horizontal="left" vertical="top" wrapText="1"/>
    </xf>
    <xf numFmtId="0" fontId="0" fillId="35" borderId="10" xfId="0" applyFont="1" applyFill="1" applyBorder="1" applyAlignment="1">
      <alignment horizontal="left" vertical="top"/>
    </xf>
    <xf numFmtId="0" fontId="17" fillId="35" borderId="10" xfId="0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Ghevond\Documents%20and%20Settings\Administrator\My%20Documents\26.08.balans\Ghevond\agro\Forma\WINDOWS\Desktop\Avet\balans\aaa\aaa\Memoril%20I%20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.stepanyan\Downloads\Balans%20(2)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emorial 1"/>
      <sheetName val="Total "/>
    </sheetNames>
    <sheetDataSet>
      <sheetData sheetId="0">
        <row r="2">
          <cell r="A2" t="str">
            <v>111</v>
          </cell>
          <cell r="B2" t="str">
            <v>Þ³Ñ³·áñÍÙ³Ý Ù»ç ·ïÝíáÕ Ù³ßíáÕ ÑÇÙÝ³Ï³Ý ÙÇçáóÝ»ñ</v>
          </cell>
        </row>
        <row r="3">
          <cell r="A3" t="str">
            <v>1111</v>
          </cell>
          <cell r="B3" t="str">
            <v>Þ»Ýù»ñ</v>
          </cell>
        </row>
        <row r="4">
          <cell r="A4" t="str">
            <v>1112</v>
          </cell>
          <cell r="B4" t="str">
            <v>Î³éáõóí³ÍùÝ»ñ</v>
          </cell>
        </row>
        <row r="5">
          <cell r="A5" t="str">
            <v>1113</v>
          </cell>
          <cell r="B5" t="str">
            <v>öáË³ÝóáÕ Ñ³ñÙ³ñ³ÝùÝ»ñ</v>
          </cell>
        </row>
        <row r="6">
          <cell r="A6" t="str">
            <v>1114</v>
          </cell>
          <cell r="B6" t="str">
            <v>Ø»ù»Ý³Ý»ñ ¨ ë³ñù³íáñáõÙÝ»ñ</v>
          </cell>
        </row>
        <row r="7">
          <cell r="A7" t="str">
            <v>1115</v>
          </cell>
          <cell r="B7" t="str">
            <v>îñ³Ýëåáñï³ÛÇÝ ÙÇçáóÝ»ñ</v>
          </cell>
        </row>
        <row r="8">
          <cell r="A8" t="str">
            <v>1116</v>
          </cell>
          <cell r="B8" t="str">
            <v>²ñï³¹ñ³Ï³Ý ·áõÛù, ïÝï»ë³Ï³Ý ·áõÛù, ·áñÍÇùÝ»ñ</v>
          </cell>
        </row>
        <row r="9">
          <cell r="A9" t="str">
            <v>1117</v>
          </cell>
          <cell r="B9" t="str">
            <v>´³½Ù³ÙÛ³ ïÝÏ³ñÏÝ»ñ</v>
          </cell>
        </row>
        <row r="10">
          <cell r="A10" t="str">
            <v>1118</v>
          </cell>
          <cell r="B10" t="str">
            <v>´³ÝáÕ ¨ ÙÃ»ñ³ïáõ ³Ý³ëáõÝÝ»ñ</v>
          </cell>
        </row>
        <row r="11">
          <cell r="A11" t="str">
            <v>1119</v>
          </cell>
          <cell r="B11" t="str">
            <v>²ÛÉ ÑÇÙÝ³Ï³Ý ÙÇçáóÝ»ñ</v>
          </cell>
        </row>
        <row r="12">
          <cell r="A12" t="str">
            <v>112</v>
          </cell>
          <cell r="B12" t="str">
            <v>Þ³Ñ³·áñÍÙ³Ý Ù»ç ·ïÝíáÕ ÑÇÙÝ³Ï³Ý ÙÇçáóÝ»ñÇ Ù³ßí³ÍáõÃÛáõÝ</v>
          </cell>
        </row>
        <row r="13">
          <cell r="A13" t="str">
            <v>1121</v>
          </cell>
          <cell r="B13" t="str">
            <v>Þ»Ýù»ñÇ Ù³ßí³ÍáõÃÛáõÝ</v>
          </cell>
        </row>
        <row r="14">
          <cell r="A14" t="str">
            <v>1122</v>
          </cell>
          <cell r="B14" t="str">
            <v>Î³éáõóí³ÍùÝ»ñÇ Ù³ßí³ÍáõÃÛáõÝ</v>
          </cell>
        </row>
        <row r="15">
          <cell r="A15" t="str">
            <v>1123</v>
          </cell>
          <cell r="B15" t="str">
            <v>öáË³ÝóáÕ Ñ³ñÙ³ñ³ÝùÝ»ñÇ Ù³ßí³ÍáõÃÛáõÝ</v>
          </cell>
        </row>
        <row r="16">
          <cell r="A16" t="str">
            <v>1124</v>
          </cell>
          <cell r="B16" t="str">
            <v>Ø»ù»Ý³Ý»ñÇ ¨ ë³ñù³íáñáõÙÝ»ñÇ Ù³ßí³ÍáõÃÛáõÝ</v>
          </cell>
        </row>
        <row r="17">
          <cell r="A17" t="str">
            <v>1125</v>
          </cell>
          <cell r="B17" t="str">
            <v>îñ³Ýëåáñï³ÛÇÝ ÙÇçáóÝ»ñÇ Ù³ßí³ÍáõÃÛáõÝ</v>
          </cell>
        </row>
        <row r="18">
          <cell r="A18" t="str">
            <v>1126</v>
          </cell>
          <cell r="B18" t="str">
            <v>²ñï³¹ñ³Ï³Ý ·áõÛùÇ, ïÝï»ë³Ï³Ý ·áõÛùÇ, ·áñÍÇùÝ»ñÇ Ù³ßí³ÍáõÃÛáõÝ</v>
          </cell>
        </row>
        <row r="19">
          <cell r="A19" t="str">
            <v>1127</v>
          </cell>
          <cell r="B19" t="str">
            <v>´³½Ù³ÙÛ³ ïÝÏ³ñÏÝ»ñÇ Ù³ßí³ÍáõÃÛáõÝ</v>
          </cell>
        </row>
        <row r="20">
          <cell r="A20" t="str">
            <v>1128</v>
          </cell>
          <cell r="B20" t="str">
            <v>´³ÝáÕ ¨ ÙÃ»ñ³ïáõ ³Ý³ëáõÝÝ»ñÇ Ù³ßí³ÍáõÃÛáõÝ</v>
          </cell>
        </row>
        <row r="21">
          <cell r="A21" t="str">
            <v>1129</v>
          </cell>
          <cell r="B21" t="str">
            <v>²ÛÉ ÑÇÙÝ³Ï³Ý ÙÇçáóÝ»ñÇ Ù³ßí³ÍáõÃÛáõÝ</v>
          </cell>
        </row>
        <row r="22">
          <cell r="A22" t="str">
            <v>113</v>
          </cell>
          <cell r="B22" t="str">
            <v>Þ³Ñ³·áñÍÙ³Ý Ù»ç ã·ïÝíáÕ ÑÇÙÝ³Ï³Ý ÙÇçáóÝ»ñ</v>
          </cell>
        </row>
        <row r="23">
          <cell r="A23" t="str">
            <v>1131</v>
          </cell>
          <cell r="B23" t="str">
            <v>Þ³Ñ³·áñÍÙ³Ý ãÑ³ÝÓÝí³Í ÑÇÙÝ³Ï³Ý ÙÇçáóÝ»ñ</v>
          </cell>
        </row>
        <row r="24">
          <cell r="A24" t="str">
            <v>1132</v>
          </cell>
          <cell r="B24" t="str">
            <v>Ä³Ù³Ý³Ï³íáñ³å»ë ß³Ñ³·áñÍáõÙÇó Ñ³Ýí³Í ÑÇÙÝ³Ï³Ý ÙÇçáóÝ»ñ</v>
          </cell>
        </row>
        <row r="25">
          <cell r="A25" t="str">
            <v>1133</v>
          </cell>
          <cell r="B25" t="str">
            <v>Þ³Ñ³·áñÍáõÙÇó Ñ³Ýí³Í ¨ ûï³ñÙ³Ý Ýå³ï³Ïáí å³ÑíáÕ ÑÇÙÝ³Ï³Ý ÙÇçáóÝ»ñ</v>
          </cell>
        </row>
        <row r="26">
          <cell r="A26" t="str">
            <v>114</v>
          </cell>
          <cell r="B26" t="str">
            <v>Ä³Ù³Ý³Ï³íáñ³å»ë ß³Ñ³·áñÍáõÙÇó Ñ³Ýí³Í ÑÇÙÝ³Ï³Ý ÙÇçáóÝ»ñÇ Ù³ßí³ÍáõÃÛáõÝ</v>
          </cell>
        </row>
        <row r="27">
          <cell r="A27" t="str">
            <v>115</v>
          </cell>
          <cell r="B27" t="str">
            <v>ÐáÕ³Ù³ë»ñ</v>
          </cell>
        </row>
        <row r="28">
          <cell r="A28" t="str">
            <v>116</v>
          </cell>
          <cell r="B28" t="str">
            <v>´Ý³Ï³Ý é»ëáõñëÝ»ñ</v>
          </cell>
        </row>
        <row r="29">
          <cell r="A29" t="str">
            <v>117</v>
          </cell>
          <cell r="B29" t="str">
            <v>´Ý³Ï³Ý é»ëáõñëÝ»ñÇ ëå³éáõÙ</v>
          </cell>
        </row>
        <row r="30">
          <cell r="A30" t="str">
            <v>118</v>
          </cell>
          <cell r="B30" t="str">
            <v>²Ý³í³ñï áã ÁÝÃ³óÇÏ  ÝÛáõÃ³Ï³Ý ³ÏïÇíÝ»ñ</v>
          </cell>
        </row>
        <row r="31">
          <cell r="A31" t="str">
            <v>1181</v>
          </cell>
          <cell r="B31" t="str">
            <v>Î³éáõóÙ³Ý ÁÝÃ³óùáõÙ ·ïÝíáÕ ÑÇÙÝ³Ï³Ý ÙÇçáóÝ»ñ</v>
          </cell>
        </row>
        <row r="32">
          <cell r="A32" t="str">
            <v>1182</v>
          </cell>
          <cell r="B32" t="str">
            <v>î»Õ³Ï³ÛÙ³Ý  »ÝÃ³Ï³  ë³ñù³íáñáõÙÝ»ñ</v>
          </cell>
        </row>
        <row r="33">
          <cell r="A33" t="str">
            <v>1183</v>
          </cell>
          <cell r="B33" t="str">
            <v>ÐÇÙÝ³Ï³Ý ÙÇçáóÝ»ñÇ íñ³ Ï³åÇï³ÉÇ½³óíáÕ Ñ»ï³·³ Í³ËëáõÙÝ»ñ</v>
          </cell>
        </row>
        <row r="34">
          <cell r="A34" t="str">
            <v>1184</v>
          </cell>
          <cell r="B34" t="str">
            <v>Î³å³É³éáõÇ ÏáÕÙÇó Ï³éáõóíáÕ ÑÇÙÝ³Ï³Ý ÙÇçáóÝ»ñ</v>
          </cell>
        </row>
        <row r="35">
          <cell r="A35" t="str">
            <v>119</v>
          </cell>
          <cell r="B35" t="str">
            <v>üÇÝ³Ýë³Ï³Ý í³ñÓ³Ï³ÉáõÃÛ³Ùµ ëï³óí³Í ÑÇÙÝ³Ï³Ý ÙÇçáóÝ»ñ</v>
          </cell>
        </row>
        <row r="36">
          <cell r="A36" t="str">
            <v>121</v>
          </cell>
          <cell r="B36" t="str">
            <v>üÇÝ³Ýë³Ï³Ý í³ñÓ³Ï³ÉáõÃÛ³Ùµ ëï³óí³Í ÑÇÙÝ³Ï³Ý ÙÇçáóÝ»ñÇ Ù³ßí³ÍáõÃÛáõÝ</v>
          </cell>
        </row>
        <row r="37">
          <cell r="A37" t="str">
            <v>122</v>
          </cell>
          <cell r="B37" t="str">
            <v>Ü»ñ¹ñáõÙ³ÛÇÝ ·áõÛù</v>
          </cell>
        </row>
        <row r="38">
          <cell r="A38" t="str">
            <v>1221</v>
          </cell>
          <cell r="B38" t="str">
            <v>Æñ³Ï³Ý ³ñÅ»ùáí Ñ³ßí³éíáÕ Ý»ñ¹ñáõÙ³ÛÇÝ ·áõÛù</v>
          </cell>
        </row>
        <row r="39">
          <cell r="A39" t="str">
            <v>1222</v>
          </cell>
          <cell r="B39" t="str">
            <v>êÏ½µÝ³Ï³Ý ³ñÅ»ùáí Ñ³ßí³éíáÕ Ý»ñ¹ñáõÙ³ÛÇÝ ·áõÛù</v>
          </cell>
        </row>
        <row r="40">
          <cell r="A40" t="str">
            <v>123</v>
          </cell>
          <cell r="B40" t="str">
            <v>êÏ½µÝ³Ï³Ý ³ñÅ»ùáí Ñ³ßí³éíáÕ Ý»ñ¹ñáõÙ³ÛÇÝ ·áõÛùÇ Ù³ßí³ÍáõÃÛáõÝ</v>
          </cell>
        </row>
        <row r="41">
          <cell r="A41" t="str">
            <v>124</v>
          </cell>
          <cell r="B41" t="str">
            <v>àã ÁÝÃ³óÇÏ ÝÛáõÃ³Ï³Ý ³ÏïÇíÝ»ñÇ ³ñÅ»½ñÏáõÙ</v>
          </cell>
        </row>
        <row r="42">
          <cell r="A42" t="str">
            <v>1241</v>
          </cell>
          <cell r="B42" t="str">
            <v>Ø³ßíáÕ ÑÇÙÝ³Ï³Ý ÙÇçáóÝ»ñÇ ³ñÅ»½ñÏáõÙ</v>
          </cell>
        </row>
        <row r="43">
          <cell r="A43" t="str">
            <v>1242</v>
          </cell>
          <cell r="B43" t="str">
            <v>ÐáÕ³Ù³ë»ñÇ ³ñÅ»½ñÏáõÙ</v>
          </cell>
        </row>
        <row r="44">
          <cell r="A44" t="str">
            <v>1243</v>
          </cell>
          <cell r="B44" t="str">
            <v>´Ý³Ï³Ý é»ëáõñëÝ»ñÇ ³ñÅ»½ñÏáõÙ</v>
          </cell>
        </row>
        <row r="45">
          <cell r="A45" t="str">
            <v>1244</v>
          </cell>
          <cell r="B45" t="str">
            <v>²Ý³í³ñï áã ÁÝÃ³óÇÏ ÝÛáõÃ³Ï³Ý ³ÏïÇíÝ»ñÇ ³ñÅ»½ñÏáõÙ</v>
          </cell>
        </row>
        <row r="46">
          <cell r="A46" t="str">
            <v>1245</v>
          </cell>
          <cell r="B46" t="str">
            <v>üÇÝ³Ýë³Ï³Ý í³ñÓ³Ï³ÉáõÃÛ³Ùµ ëï³óí³Í ÑÇÙÝ³Ï³Ý ÙÇçáóÝ»ñÇ ³ñÅ»½ñÏáõÙ</v>
          </cell>
        </row>
        <row r="47">
          <cell r="A47" t="str">
            <v>1246</v>
          </cell>
          <cell r="B47" t="str">
            <v>Ü»ñ¹ñáõÙ³ÛÇÝ ·áõÛùÇ ³ñÅ»½ñÏáõÙ</v>
          </cell>
        </row>
        <row r="48">
          <cell r="A48" t="str">
            <v>131</v>
          </cell>
          <cell r="B48" t="str">
            <v>àã ÝÛáõÃ³Ï³Ý ³ÏïÇíÝ»ñ</v>
          </cell>
        </row>
        <row r="49">
          <cell r="A49" t="str">
            <v>1311</v>
          </cell>
          <cell r="B49" t="str">
            <v>üÇñÙ³ÛÇÝ ³ÝáõÝÝ»ñ</v>
          </cell>
        </row>
        <row r="50">
          <cell r="A50" t="str">
            <v>1312</v>
          </cell>
          <cell r="B50" t="str">
            <v>Ðñ³å³ñ³ÏáõÙÝ»ñÇ ³ÝáõÝÝ»ñ</v>
          </cell>
        </row>
        <row r="51">
          <cell r="A51" t="str">
            <v>1313</v>
          </cell>
          <cell r="B51" t="str">
            <v>Ð³Ù³Ï³ñ·ã³ÛÇÝ Íñ³·ñ»ñ</v>
          </cell>
        </row>
        <row r="52">
          <cell r="A52" t="str">
            <v>1314</v>
          </cell>
          <cell r="B52" t="str">
            <v>ÈÇó»Ý½Ç³Ý»ñ ¨ íëï³Ñ³·ñ»ñ (ýñ³ÝßÇ½Ý»ñ)</v>
          </cell>
        </row>
        <row r="53">
          <cell r="A53" t="str">
            <v>1315</v>
          </cell>
          <cell r="B53" t="str">
            <v>Ð»ÕÇÝ³Ï³ÛÇÝ Çñ³íáõÝùÝ»ñ</v>
          </cell>
        </row>
        <row r="54">
          <cell r="A54" t="str">
            <v>1316</v>
          </cell>
          <cell r="B54" t="str">
            <v>²ñïáÝ³·ñ»ñ</v>
          </cell>
        </row>
        <row r="55">
          <cell r="A55" t="str">
            <v>1317</v>
          </cell>
          <cell r="B55" t="str">
            <v>Ì³é³ÛáõÃÛáõÝÝ»ñÇ Ù³ïáõóÙ³Ý ¨ ß³Ñ³·áñÍÙ³Ý Çñ³íáõÝùÝ»ñ</v>
          </cell>
        </row>
        <row r="56">
          <cell r="A56" t="str">
            <v>1318</v>
          </cell>
          <cell r="B56" t="str">
            <v>´³Ý³Ó¨»ñ, Ùá¹»ÉÝ»ñ, Ý³Ë³·Í»ñ, µ³Õ³¹ñ³ïáÙë»ñ ¨ ÷áñÓ³ÝÙáõßÝ»ñ</v>
          </cell>
        </row>
        <row r="57">
          <cell r="A57" t="str">
            <v>1319</v>
          </cell>
          <cell r="B57" t="str">
            <v>²ÛÉ áã ÝÛáõÃ³Ï³Ý ³ÏïÇíÝ»ñ</v>
          </cell>
        </row>
        <row r="58">
          <cell r="A58" t="str">
            <v>132</v>
          </cell>
          <cell r="B58" t="str">
            <v>àã ÝÛáõÃ³Ï³Ý ³ÏïÇíÝ»ñÇ ³ÙáñïÇ½³óÇ³</v>
          </cell>
        </row>
        <row r="59">
          <cell r="A59" t="str">
            <v>1321</v>
          </cell>
          <cell r="B59" t="str">
            <v>üÇñÙ³ÛÇÝ ³ÝáõÝÝ»ñÇ ³ÙáñïÇ½³óÇ³</v>
          </cell>
        </row>
        <row r="60">
          <cell r="A60" t="str">
            <v>1322</v>
          </cell>
          <cell r="B60" t="str">
            <v>Ðñ³å³ñ³ÏáõÙÝ»ñÇ ³ÝáõÝÝ»ñÇ ³ÙáñïÇ½³óÇ³</v>
          </cell>
        </row>
        <row r="61">
          <cell r="A61" t="str">
            <v>1323</v>
          </cell>
          <cell r="B61" t="str">
            <v>Ð³Ù³Ï³ñ·ã³ÛÇÝ Íñ³·ñ»ñÇ ³ÙáñïÇ½³óÇ³</v>
          </cell>
        </row>
        <row r="62">
          <cell r="A62" t="str">
            <v>1324</v>
          </cell>
          <cell r="B62" t="str">
            <v>ÈÇó»Ý½Ç³Ý»ñÇ ¨ íëï³Ñ³·ñ»ñÇ (ýñ³ÝßÇ½Ý»ñ) ³ÙáñïÇ½³óÇ³</v>
          </cell>
        </row>
        <row r="63">
          <cell r="A63" t="str">
            <v>1325</v>
          </cell>
          <cell r="B63" t="str">
            <v>Ð»ÕÇÝ³Ï³ÛÇÝ Çñ³íáõÝùÝ»ñÇ ³ÙáñïÇ½³óÇ³</v>
          </cell>
        </row>
        <row r="64">
          <cell r="A64" t="str">
            <v>1326</v>
          </cell>
          <cell r="B64" t="str">
            <v>²ñïáÝ³·ñ»ñÇ ³ÙáñïÇ½³óÇ³</v>
          </cell>
        </row>
        <row r="65">
          <cell r="A65" t="str">
            <v>1327</v>
          </cell>
          <cell r="B65" t="str">
            <v>Ì³é³ÛáõÃÛáõÝÝ»ñÇ Ù³ïáõóÙ³Ý ¨ ß³Ñ³·áñÍÙ³Ý Çñ³íáõÝùÝ»ñÇ ³ÙáñïÇ½³óÇ³</v>
          </cell>
        </row>
        <row r="66">
          <cell r="A66" t="str">
            <v>1328</v>
          </cell>
          <cell r="B66" t="str">
            <v>´³Ý³Ó¨»ñÇ, Ùá¹»ÉÝ»ñÇ, Ý³Ë³·Í»ñÇ, µ³Õ³¹ñ³ïáÙë»ñÇ ¨ ÷áñÓ³ÝÙáõßÝ»ñÇ ³ÙáñïÇ½³óÇ³</v>
          </cell>
        </row>
        <row r="67">
          <cell r="A67" t="str">
            <v>1329</v>
          </cell>
          <cell r="B67" t="str">
            <v>²ÛÉ áã ÝÛáõÃ³Ï³Ý ³ÏïÇíÝ»ñÇ ³ÙáñïÇ½³óÇ³</v>
          </cell>
        </row>
        <row r="68">
          <cell r="A68" t="str">
            <v>133</v>
          </cell>
          <cell r="B68" t="str">
            <v>²Ý³í³ñï áã ÝÛáõÃ³Ï³Ý ³ÏïÇíÝ»ñ</v>
          </cell>
        </row>
        <row r="69">
          <cell r="A69" t="str">
            <v>1331</v>
          </cell>
          <cell r="B69" t="str">
            <v>Øß³ÏÙ³Ý ÁÝÃ³óùáõÙ ·ïÝíáÕ áã ÝÛáõÃ³Ï³Ý ³ÏïÇíÝ»ñ</v>
          </cell>
        </row>
        <row r="70">
          <cell r="A70" t="str">
            <v>1332</v>
          </cell>
          <cell r="B70" t="str">
            <v>àã ÝÛáõÃ³Ï³Ý ³ÏïÇíÝ»ñÇ íñ³ Ï³åÇï³ÉÇ½³óíáÕ Ñ»ï³·³ Í³ËëáõÙÝ»ñ</v>
          </cell>
        </row>
        <row r="71">
          <cell r="A71" t="str">
            <v>134</v>
          </cell>
          <cell r="B71" t="str">
            <v>¶áõ¹íÇÉ</v>
          </cell>
        </row>
        <row r="72">
          <cell r="A72" t="str">
            <v>135</v>
          </cell>
          <cell r="B72" t="str">
            <v>¶áõ¹íÇÉÇ ³ÙáñïÇ½³óÇ³</v>
          </cell>
        </row>
        <row r="73">
          <cell r="A73" t="str">
            <v>136</v>
          </cell>
          <cell r="B73" t="str">
            <v>àã ÝÛáõÃ³Ï³Ý ³ÏïÇíÝ»ñÇ ³ñÅ»½ñÏáõÙ</v>
          </cell>
        </row>
        <row r="74">
          <cell r="A74" t="str">
            <v>1361</v>
          </cell>
          <cell r="B74" t="str">
            <v>àã ÝÛáõÃ³Ï³Ý ³ÏïÇíÝ»ñÇ ³ñÅ»½ñÏáõÙ</v>
          </cell>
        </row>
        <row r="75">
          <cell r="A75" t="str">
            <v>1362</v>
          </cell>
          <cell r="B75" t="str">
            <v>Øß³ÏÙ³Ý ÁÝÃ³óùáõÙ ·ïÝíáÕ áã ÝÛáõÃ³Ï³Ý ³ÏïÇíÝ»ñÇ ³ñÅ»½ñÏáõÙ</v>
          </cell>
        </row>
        <row r="76">
          <cell r="A76" t="str">
            <v>1363</v>
          </cell>
          <cell r="B76" t="str">
            <v>¶áõ¹íÇÉÇ ³ñÍ»½ñÏáõÙ</v>
          </cell>
        </row>
        <row r="77">
          <cell r="A77" t="str">
            <v>141</v>
          </cell>
          <cell r="B77" t="str">
            <v>´³ÅÝ»Ù³ëÝ³ÏóáõÃÛ³Ý Ù»Ãá¹áí Ñ³ßí³éíáÕ Ý»ñ¹ñáõÙÝ»ñ</v>
          </cell>
        </row>
        <row r="78">
          <cell r="A78" t="str">
            <v>1411</v>
          </cell>
          <cell r="B78" t="str">
            <v>´³ÅÝ»Ù³ëÝ³ÏóáõÃÛ³Ý Ù»Ãá¹áí Ñ³ßí³éíáÕ Ý»ñ¹ñáõÙÝ»ñ ¹áõëïñ ÁÝÏ»ñáõÃÛáõÝÝ»ñáõÙ</v>
          </cell>
        </row>
        <row r="79">
          <cell r="A79" t="str">
            <v>1412</v>
          </cell>
          <cell r="B79" t="str">
            <v>´³ÅÝ»Ù³ëÝ³ÏóáõÃÛ³Ý Ù»Ãá¹áí Ñ³ßí³éíáÕ Ý»ñ¹ñáõÙÝ»ñ ³ëáóÇ³óí³Í Ï³½Ù³Ï»ñåáõÃÛáõÝÝ»ñáõÙ</v>
          </cell>
        </row>
        <row r="80">
          <cell r="A80" t="str">
            <v>1413</v>
          </cell>
          <cell r="B80" t="str">
            <v>´³ÅÝ»Ù³ëÝ³ÏóáõÃÛ³Ý Ù»Ãá¹áí Ñ³ßí³éíáÕ Ý»ñ¹ñáõÙÝ»ñ Ñ³Ù³ï»Õ í»ñ³ÑëÏíáÕ ÙÇ³íáñÝ»ñáõÙ</v>
          </cell>
        </row>
        <row r="81">
          <cell r="A81" t="str">
            <v>142</v>
          </cell>
          <cell r="B81" t="str">
            <v>êÏ½µÝ³Ï³Ý ³ñÅ»ùáí Ñ³ßí³éíáÕ áã ÁÝÃ³óÇÏ Ý»ñ¹ñáõÙÝ»ñ Ï³å³Ïóí³Í Ï³½Ù³Ï»ñåáõÃÛáõÝÝ»ñÇ Ï³ÝáÝ³¹ñ³Ï³Ý Ï³åÇï³ÉáõÙ</v>
          </cell>
        </row>
        <row r="82">
          <cell r="A82" t="str">
            <v>1421</v>
          </cell>
          <cell r="B82" t="str">
            <v>êÏ½µÝ³Ï³Ý ³ñÅ»ùáí Ñ³ßí³éíáÕ áã ÁÝÃ³óÇÏ Ý»ñ¹ñáõÙÝ»ñ ¹áõëïñ ÁÝÏ»ñáõÃÛáõÝÝ»ñÇ Ï³ÝáÝ³¹ñ³Ï³Ý Ï³åÇï³ÉáõÙ</v>
          </cell>
        </row>
        <row r="83">
          <cell r="A83" t="str">
            <v>1422</v>
          </cell>
          <cell r="B83" t="str">
            <v>êÏ½µÝ³Ï³Ý ³ñÅ»ùáí Ñ³ßí³éíáÕ áã ÁÝÃ³óÇÏ Ý»ñ¹ñáõÙÝ»ñ ³ëáóÇ³óí³Í Ï³½Ù³Ï»ñåáõÃÛáõÝÝ»ñÇ Ï³ÝáÝ³¹ñ³Ï³Ý Ï³åÇï³ÉáõÙ</v>
          </cell>
        </row>
        <row r="84">
          <cell r="A84" t="str">
            <v>1423</v>
          </cell>
          <cell r="B84" t="str">
            <v>êÏ½µÝ³Ï³Ý ³ñÅ»ùáí Ñ³ßí³éíáÕ áã ÁÝÃ³óÇÏ Ý»ñ¹ñáõÙÝ»ñ Ñ³Ù³ï»Õ í»ñ³ÑëÏíáÕ ÙÇ³íáñÝ»ñÇ Ï³ÝáÝ³¹ñ³Ï³Ý Ï³åÇï³ÉáõÙ</v>
          </cell>
        </row>
        <row r="85">
          <cell r="A85" t="str">
            <v>143</v>
          </cell>
          <cell r="B85" t="str">
            <v>ì³×³éùÇ Ñ³Ù³ñ Ù³ïã»ÉÇ áã ÁÝÃ³óÇÏ ýÇÝ³Ýë³Ï³Ý ³ÏïÇíÝ»ñ</v>
          </cell>
        </row>
        <row r="86">
          <cell r="A86" t="str">
            <v>144</v>
          </cell>
          <cell r="B86" t="str">
            <v>ØÇÝã¨ Ù³ñÙ³Ý Å³ÙÏ»ïÁ å³ÑíáÕ »ñÏ³ñ³Å³ÙÏ»ï Ý»ñ¹ñáõÙÝ»ñÇ ·Íáí ëï³óí»ÉÇù Ñ³Ù³Ë³éÝ Ùáõïù»ñ</v>
          </cell>
        </row>
        <row r="87">
          <cell r="A87" t="str">
            <v>145</v>
          </cell>
          <cell r="B87" t="str">
            <v>îñ³Ù³¹ñí³Í »ñÏ³ñ³Å³ÙÏ»ï ÷áË³éáõÃÛáõÝÝ»ñÇ ·Íáí ëï³óí»ÉÇù Ñ³Ù³Ë³éÝ Ùáõïù»ñ</v>
          </cell>
        </row>
        <row r="88">
          <cell r="A88" t="str">
            <v>146</v>
          </cell>
          <cell r="B88" t="str">
            <v>üÇÝ³Ýë³Ï³Ý í³ñÓ³Ï³ÉáõÃÛ³Ý ·Íáí ëï³óí»ÉÇù Ñ³Ù³Ë³éÝ Ùáõïù»ñ</v>
          </cell>
        </row>
        <row r="89">
          <cell r="A89" t="str">
            <v>147</v>
          </cell>
          <cell r="B89" t="str">
            <v>âí³ëï³Ï³Í ýÇÝ³Ýë³Ï³Ý »Ï³Ùáõï ³ÙáñïÇ½³óí³Í ³ñÅ»ùáí Ñ³ßí³éíáÕ »ñÏ³ñ³Å³ÙÏ»ï ýÇÝ³Ýë³Ï³Ý ³ÏïÇíÝ»ñÇ ·Íáí</v>
          </cell>
        </row>
        <row r="90">
          <cell r="A90" t="str">
            <v>1471</v>
          </cell>
          <cell r="B90" t="str">
            <v>âí³ëï³Ï³Í ýÇÝ³Ýë³Ï³Ý »Ï³Ùáõï ÙÇÝã¨ Ù³ñÙ³Ý Å³ÙÏ»ïÁ å³ÑíáÕ »ñÏ³ñ³Å³ÙÏ»ï Ý»ñ¹ñáõÙÝ»ñÇ ·Íáí</v>
          </cell>
        </row>
        <row r="91">
          <cell r="A91" t="str">
            <v>1472</v>
          </cell>
          <cell r="B91" t="str">
            <v>âí³ëï³Ï³Í ýÇÝ³Ýë³Ï³Ý »Ï³Ùáõï ïñ³Ù³¹ñí³Í »ñÏ³ñ³Å³ÙÏ»ï ÷áË³éáõÃÛáõÝÝ»ñÇ ·Íáí</v>
          </cell>
        </row>
        <row r="92">
          <cell r="A92" t="str">
            <v>1473</v>
          </cell>
          <cell r="B92" t="str">
            <v>âí³ëï³Ï³Í ýÇÝ³Ýë³Ï³Ý »Ï³Ùáõï ýÇÝ³Ýë³Ï³Ý í³ñÓ³Ï³ÉáõÃÛ³Ý ·Íáí</v>
          </cell>
        </row>
        <row r="93">
          <cell r="A93">
            <v>148</v>
          </cell>
          <cell r="B93" t="str">
            <v>àñå»ë Ñ»ç³íáñÙ³Ý ·áñÍÇù Ý³Ë³ï»ëí³Í áã ÁÝÃ³óÇÏ ýÇÝ³Ýë³Ï³Ý ³ÏïÇíÝ»ñ</v>
          </cell>
        </row>
        <row r="94">
          <cell r="A94">
            <v>149</v>
          </cell>
          <cell r="B94" t="str">
            <v>àã ÁÝÃ³óÇÏ ýÇÝ³Ýë³Ï³Ý ³ÏïÇíÝ»ñÇ ³ñÅ»½ñÏáõÙ (³ÝÑ³í³ù³·ñ»ÉÇáõÃÛáõÝ)</v>
          </cell>
        </row>
        <row r="95">
          <cell r="A95" t="str">
            <v>1491</v>
          </cell>
          <cell r="B95" t="str">
            <v>Î³å³Ïóí³Í Ï³½Ù³Ï»ñåáõÃÛáõÝÝ»ñÇ Ï³ÝáÝ³¹ñ³Ï³Ý Ï³åÇï³ÉáõÙ áã ÁÝÃ³óÇÏ Ý»ñ¹ñáõÙÝ»ñÇ ³ñÅ»½ñÏáõÙ</v>
          </cell>
        </row>
        <row r="96">
          <cell r="A96" t="str">
            <v>1492</v>
          </cell>
          <cell r="B96" t="str">
            <v>ì³×³éùÇ Ñ³Ù³ñ Ù³ïã»ÉÇ áã ÁÝÃ³óÇÏ ýÇÝ³Ýë³Ï³Ý ³ÏïÇíÝ»ñÇ ³ñÅ»½ñÏáõÙ (³ÝÑ³í³ù³·ñ»ÉÇáõÃÛáõÝ)</v>
          </cell>
        </row>
        <row r="97">
          <cell r="A97" t="str">
            <v>1493</v>
          </cell>
          <cell r="B97" t="str">
            <v>ØÇÝã¨ Ù³ñÙ³Ý Å³ÙÏ»ïÁ å³ÑíáÕ »ñÏ³ñ³Å³ÙÏ»ï Ý»ñ¹ñáõÙÝ»ñÇ ³ÝÑ³í³ù³·ñ»ÉÇáõÃÛáõÝ</v>
          </cell>
        </row>
        <row r="98">
          <cell r="A98" t="str">
            <v>1494</v>
          </cell>
          <cell r="B98" t="str">
            <v>îñ³Ù³¹ñí³Í »ñÏ³ñ³Å³ÙÏ»ï ÷áË³éáõÃÛáõÝÝ»ñÇ ³ÝÑ³í³ù³·ñ»ÉÇáõÃÛáõÝ</v>
          </cell>
        </row>
        <row r="99">
          <cell r="A99" t="str">
            <v>1495</v>
          </cell>
          <cell r="B99" t="str">
            <v>üÇÝ³Ýë³Ï³Ý í³ñÓ³Ï³ÉáõÃÛ³Ý ·Íáí ëï³óí»ÉÇù Ñ³Ù³Ë³éÝ Ùáõïù»ñÇ ³ÝÑ³í³ù³·ñ»ÉÇáõÃÛáõÝ</v>
          </cell>
        </row>
        <row r="100">
          <cell r="A100" t="str">
            <v>151</v>
          </cell>
          <cell r="B100" t="str">
            <v>Ð»ï³Ó·í³Í Ñ³ñÏ³ÛÇÝ ³ÏïÇíÝ»ñ</v>
          </cell>
        </row>
        <row r="101">
          <cell r="A101" t="str">
            <v>152</v>
          </cell>
          <cell r="B101" t="str">
            <v>Î³ÝË³í×³ñÝ»ñ áã ÁÝÃ³óÇÏ ³ÏïÇíÝ»ñ Ó»éù µ»ñ»Ïáõ Ñ³Ù³ñ</v>
          </cell>
        </row>
        <row r="102">
          <cell r="A102" t="str">
            <v>153</v>
          </cell>
          <cell r="B102" t="str">
            <v>ê³ÑÙ³Ýí³Í Ñ³ïáõóáõÙÝ»ñÇ åÉ³ÝÝ»ñÇ ³ÏïÇíÝ»ñ</v>
          </cell>
        </row>
        <row r="103">
          <cell r="A103" t="str">
            <v>154</v>
          </cell>
          <cell r="B103" t="str">
            <v>àã ÁÝÃ³óÇÏ ³ÏïÇíÝ»ñ Ñ»ï³Ó·í³Í Í³Ëë»ñÇ ·Íáí</v>
          </cell>
        </row>
        <row r="104">
          <cell r="A104">
            <v>155</v>
          </cell>
          <cell r="B104" t="str">
            <v>Ð»ï³Ó·í³Í Í³Ëë»ñÇ ·Íáí áã ÁÝÃ³óÇÏ ³ÏïÇíÝ»ñÇ ³ÙáñïÇ½³óÇ³</v>
          </cell>
        </row>
        <row r="105">
          <cell r="A105">
            <v>156</v>
          </cell>
          <cell r="B105" t="str">
            <v>Ò»éÝ³ñÏ³ïÇñ³Ï³Ý ·áñÍáõÝ»áõÃÛ³Ý Ó»éùµ»ñáõÙ</v>
          </cell>
        </row>
        <row r="106">
          <cell r="A106" t="str">
            <v>211</v>
          </cell>
          <cell r="B106" t="str">
            <v>ÜÛáõÃ»ñ</v>
          </cell>
        </row>
        <row r="107">
          <cell r="A107" t="str">
            <v>2111</v>
          </cell>
          <cell r="B107" t="str">
            <v>ÐáõÙù ¨ ÝÛáõÃ»ñ</v>
          </cell>
        </row>
        <row r="108">
          <cell r="A108" t="str">
            <v>2112</v>
          </cell>
          <cell r="B108" t="str">
            <v>¶ÝáíÇ ÏÇë³å³ïñ³ëïáõùÝ»ñ, Ñ³Ù³ÉñáÕ ßÇÝí³ÍùÝ»ñ ¨ ¹»ï³ÉÝ»ñ</v>
          </cell>
        </row>
        <row r="109">
          <cell r="A109" t="str">
            <v>2113</v>
          </cell>
          <cell r="B109" t="str">
            <v>ì³é»ÉÇù</v>
          </cell>
        </row>
        <row r="110">
          <cell r="A110" t="str">
            <v>2114</v>
          </cell>
          <cell r="B110" t="str">
            <v>î³ñ³ ¨ ï³ñ³ÝÛáõÃ»ñ</v>
          </cell>
        </row>
        <row r="111">
          <cell r="A111" t="str">
            <v>2115</v>
          </cell>
          <cell r="B111" t="str">
            <v>ä³Ñ»ëï³Ù³ë»ñ</v>
          </cell>
        </row>
        <row r="112">
          <cell r="A112" t="str">
            <v>2116</v>
          </cell>
          <cell r="B112" t="str">
            <v>ÞÇÝ³ÝÛáõÃ»ñ</v>
          </cell>
        </row>
        <row r="113">
          <cell r="A113" t="str">
            <v>2117</v>
          </cell>
          <cell r="B113" t="str">
            <v>¶ÛáõÕ³ïÝï»ë³Ï³Ý Ýß³Ý³ÏáõÃÛ³Ý ÝÛáõÃ»ñ</v>
          </cell>
        </row>
        <row r="114">
          <cell r="A114" t="str">
            <v>2118</v>
          </cell>
          <cell r="B114" t="str">
            <v>ì»ñ³Ùß³ÏÙ³Ý Ñ³ÝÓÝí³Í ÝÛáõÃ»ñ</v>
          </cell>
        </row>
        <row r="115">
          <cell r="A115" t="str">
            <v>2119</v>
          </cell>
          <cell r="B115" t="str">
            <v>²ÛÉ ÝÛáõÃ»ñ</v>
          </cell>
        </row>
        <row r="116">
          <cell r="A116" t="str">
            <v>212</v>
          </cell>
          <cell r="B116" t="str">
            <v>²×»óíáÕ ¨ µïíáÕ Ï»Ý¹³ÝÇÝ»ñ</v>
          </cell>
        </row>
        <row r="117">
          <cell r="A117" t="str">
            <v>213</v>
          </cell>
          <cell r="B117" t="str">
            <v>²ñ³·³Ù³ß ³é³ñÏ³Ý»ñ</v>
          </cell>
        </row>
        <row r="118">
          <cell r="A118" t="str">
            <v>2131</v>
          </cell>
          <cell r="B118" t="str">
            <v>²ñ³·³Ù³ß ³é³ñÏ³Ý»ñ å³Ñ»ëïáõÙ</v>
          </cell>
        </row>
        <row r="119">
          <cell r="A119" t="str">
            <v>2132</v>
          </cell>
          <cell r="B119" t="str">
            <v>Ä³Ù³Ý³Ï³íáñ áã ïÇïÕáë³ÛÇÝ Ï³éáõÛóÝ»ñ</v>
          </cell>
        </row>
        <row r="120">
          <cell r="A120" t="str">
            <v>214</v>
          </cell>
          <cell r="B120" t="str">
            <v>²Ý³í³ñï ³ñï³¹ñáõÃÛáõÝ</v>
          </cell>
        </row>
        <row r="121">
          <cell r="A121" t="str">
            <v>2141</v>
          </cell>
          <cell r="B121" t="str">
            <v>²ñï³¹ñ³ÝùÇ ·Íáí ³Ý³í³ñï ³ñï³¹ñáõÃÛáõÝ</v>
          </cell>
        </row>
        <row r="122">
          <cell r="A122" t="str">
            <v>2142</v>
          </cell>
          <cell r="B122" t="str">
            <v>²ßË³ï³ÝùÝ»ñÇ ·Íáí ³Ý³í³ñï ³ñï³¹ñáõÃÛáõÝ</v>
          </cell>
        </row>
        <row r="123">
          <cell r="A123" t="str">
            <v>2143</v>
          </cell>
          <cell r="B123" t="str">
            <v>Ì³é³ÛáõÃÛáõÝÝ»ñÇ ·Íáí ³Ý³í³ñï ³ñï³¹ñáõÃÛáõÝ</v>
          </cell>
        </row>
        <row r="124">
          <cell r="A124" t="str">
            <v>2144</v>
          </cell>
          <cell r="B124" t="str">
            <v>úÅ³Ý¹³Ï ³ñï³¹ñáõÃÛ³Ý ·Íáí ³Ý³í³ñï ³ñï³¹ñáõÃÛáõÝ</v>
          </cell>
        </row>
        <row r="125">
          <cell r="A125" t="str">
            <v>215</v>
          </cell>
          <cell r="B125" t="str">
            <v>²ñï³¹ñ³Ýù</v>
          </cell>
        </row>
        <row r="126">
          <cell r="A126" t="str">
            <v>2151</v>
          </cell>
          <cell r="B126" t="str">
            <v>ä³ïñ³ëïÇ ³ñï³¹ñ³Ýù</v>
          </cell>
        </row>
        <row r="127">
          <cell r="A127" t="str">
            <v>2152</v>
          </cell>
          <cell r="B127" t="str">
            <v>ê»÷³Ï³Ý ³ñï³¹ñáõÃÛ³Ý ÏÇë³å³ïñ³ëïáõùÝ»ñ</v>
          </cell>
        </row>
        <row r="128">
          <cell r="A128" t="str">
            <v>2153</v>
          </cell>
          <cell r="B128" t="str">
            <v>ÎáÝëÇ·Ý³óÇáÝ ¨ ÏáÙÇëÇáÝ ÑÇÙáõÝùÝ»ñáí í³×³éùÇ Ñ³ÝÓÝí³Í ³ñï³¹ñ³Ýù</v>
          </cell>
        </row>
        <row r="129">
          <cell r="A129" t="str">
            <v>2154</v>
          </cell>
          <cell r="B129" t="str">
            <v>²é³ùí³Í  ³ñï³¹ñ³Ýù</v>
          </cell>
        </row>
        <row r="130">
          <cell r="A130" t="str">
            <v>216</v>
          </cell>
          <cell r="B130" t="str">
            <v>²åñ³ÝùÝ»ñ</v>
          </cell>
        </row>
        <row r="131">
          <cell r="A131" t="str">
            <v>2161</v>
          </cell>
          <cell r="B131" t="str">
            <v>²åñ³ÝùÝ»ñ å³Ñ»ëïáõÙ</v>
          </cell>
        </row>
        <row r="132">
          <cell r="A132" t="str">
            <v>2162</v>
          </cell>
          <cell r="B132" t="str">
            <v>²åñ³ÝùÝ»ñ Ù³Ýñ³Í³Ë ³é¨ïñáõÙ</v>
          </cell>
        </row>
        <row r="133">
          <cell r="A133" t="str">
            <v>2163</v>
          </cell>
          <cell r="B133" t="str">
            <v>î³ñ³ ¨ ï³ñ³ÝÛáõÃ</v>
          </cell>
        </row>
        <row r="134">
          <cell r="A134" t="str">
            <v>2164</v>
          </cell>
          <cell r="B134" t="str">
            <v>ÎáÝëÇ·Ý³óÇáÝ ¨ ÏáÙÇëÇáÝ ÑÇÙáõÝùÝ»ñáí í³×³éùÇ Ñ³ÝÓÝí³Í ³åñ³ÝùÝ»ñ</v>
          </cell>
        </row>
        <row r="135">
          <cell r="A135" t="str">
            <v>2165</v>
          </cell>
          <cell r="B135" t="str">
            <v>²é³ùí³Í  ³åñ³ÝùÝ»ñ</v>
          </cell>
        </row>
        <row r="136">
          <cell r="A136" t="str">
            <v>2166</v>
          </cell>
          <cell r="B136" t="str">
            <v>²ÛÉ ³åñ³ÝùÝ»ñ</v>
          </cell>
        </row>
        <row r="137">
          <cell r="A137" t="str">
            <v>217</v>
          </cell>
          <cell r="B137" t="str">
            <v>²åñ³ÝùÝ»ñÇ í³×³éùÇ ·ÝÇ ¨ ÇÝùÝ³ñÅ»ùÇ ï³ñµ»ñáõÃÛáõÝ</v>
          </cell>
        </row>
        <row r="138">
          <cell r="A138" t="str">
            <v>2171</v>
          </cell>
          <cell r="B138" t="str">
            <v>²é¨ïñ³Ï³Ý Ñ³í»É³·ÇÝ</v>
          </cell>
        </row>
        <row r="139">
          <cell r="A139" t="str">
            <v>2172</v>
          </cell>
          <cell r="B139" t="str">
            <v>²í»É³óí³Í ³ñÅ»ùÇ Ñ³ñÏ</v>
          </cell>
        </row>
        <row r="140">
          <cell r="A140" t="str">
            <v>2173</v>
          </cell>
          <cell r="B140" t="str">
            <v>²ÏóÇ½³ÛÇÝ Ñ³ñÏ</v>
          </cell>
        </row>
        <row r="141">
          <cell r="A141" t="str">
            <v>218</v>
          </cell>
          <cell r="B141" t="str">
            <v>ä³ß³ñÝ»ñÇ ³ñÅ»ùÇ Ýí³½áõÙ</v>
          </cell>
        </row>
        <row r="142">
          <cell r="A142" t="str">
            <v>2181</v>
          </cell>
          <cell r="B142" t="str">
            <v>ÜÛáõÃ»ñÇ ³ñÅ»ùÇ Ýí³½áõÙ</v>
          </cell>
        </row>
        <row r="143">
          <cell r="A143" t="str">
            <v>2182</v>
          </cell>
          <cell r="B143" t="str">
            <v>²×»óíáÕ ¨ µïíáÕ Ï»Ý¹³ÝÇÝ»ñÇ ³ñÅ»ùÇ Ýí³½áõÙ</v>
          </cell>
        </row>
        <row r="144">
          <cell r="A144" t="str">
            <v>2183</v>
          </cell>
          <cell r="B144" t="str">
            <v>²ñ³·³Ù³ß ³é³ñÏ³Ý»ñÇ ³ñÅ»ùÇ Ýí³½áõÙ</v>
          </cell>
        </row>
        <row r="145">
          <cell r="A145" t="str">
            <v>2184</v>
          </cell>
          <cell r="B145" t="str">
            <v>²Ý³í³ñï ³ñï³¹ñ³ÝùÇ ³ñÅ»ùÇ Ýí³½áõÙ</v>
          </cell>
        </row>
        <row r="146">
          <cell r="A146" t="str">
            <v>2185</v>
          </cell>
          <cell r="B146" t="str">
            <v>²ñï³¹ñ³ÝùÇ ³ñÅ»ùÇ Ýí³½áõÙ</v>
          </cell>
        </row>
        <row r="147">
          <cell r="A147" t="str">
            <v>2186</v>
          </cell>
          <cell r="B147" t="str">
            <v>²åñ³ÝùÝ»ñÇ ³ñÅ»ùÇ Ýí³½áõÙ</v>
          </cell>
        </row>
        <row r="148">
          <cell r="A148" t="str">
            <v>221</v>
          </cell>
          <cell r="B148" t="str">
            <v>¸»µÇïáñ³Ï³Ý å³ñïù»ñ í³×³éùÝ»ñÇ ·Íáí</v>
          </cell>
        </row>
        <row r="149">
          <cell r="A149" t="str">
            <v>2211</v>
          </cell>
          <cell r="B149" t="str">
            <v>¸»µÇïáñ³Ï³Ý å³ñïù»ñ ³ñï³¹ñ³ÝùÇ, ³åñ³ÝùÝ»ñÇ í³×³éùÝ»ñÇ ·Íáí</v>
          </cell>
        </row>
        <row r="150">
          <cell r="A150" t="str">
            <v>2212</v>
          </cell>
          <cell r="B150" t="str">
            <v>¸»µÇïáñ³Ï³Ý å³ñïù»ñ Ù³ïáõóí³Í Í³é³ÛáõÃÛáõÝÝ»ñÇ, Ï³ï³ñ³Í ³ßË³ï³ÝùÝ»ñÇ ·Íáí</v>
          </cell>
        </row>
        <row r="151">
          <cell r="A151" t="str">
            <v>2213</v>
          </cell>
          <cell r="B151" t="str">
            <v>¸»µÇïáñ³Ï³Ý å³ñïù»ñ ³ÛÉ å³ß³ñÝ»ñÇ í³×³éùÝ»ñÇ ·Íáí</v>
          </cell>
        </row>
        <row r="152">
          <cell r="A152" t="str">
            <v>2214</v>
          </cell>
          <cell r="B152" t="str">
            <v>¸»µÇïáñ³Ï³Ý å³ñïù»ñ ýÇÝ³Ýë³Ï³Ý Ý»ñ¹ñáõÙÝ»ñÇ í³×³éùÝ»ñÇ ·Íáí</v>
          </cell>
        </row>
        <row r="153">
          <cell r="A153" t="str">
            <v>2215</v>
          </cell>
          <cell r="B153" t="str">
            <v>¸»µÇïáñ³Ï³Ý å³ñïù»ñ ÑÇÙÝ³Ï³Ý ÙÇçáóÝ»ñÇ í³×³éùÝ»ñÇ ·Íáí</v>
          </cell>
        </row>
        <row r="154">
          <cell r="A154" t="str">
            <v>2216</v>
          </cell>
          <cell r="B154" t="str">
            <v>¸»µÇïáñ³Ï³Ý å³ñïù»ñ ³ÛÉ í³×³éùÝ»ñÇ ·Íáí</v>
          </cell>
        </row>
        <row r="155">
          <cell r="A155" t="str">
            <v>222</v>
          </cell>
          <cell r="B155" t="str">
            <v>¸»µÇïáñ³Ï³Ý å³ñïù»ñ ³ÛÉ »Ï³ÙáõïÝ»ñÇ ·Íáí</v>
          </cell>
        </row>
        <row r="156">
          <cell r="A156" t="str">
            <v>2221</v>
          </cell>
          <cell r="B156" t="str">
            <v>¸»µÇïáñ³Ï³Ý å³ñïù»ñ ·áñÍ³éÝ³Ï³Ý í³ñÓ³Ï³ÉáõÃÛ³Ý ·Íáí</v>
          </cell>
        </row>
        <row r="157">
          <cell r="A157" t="str">
            <v>2222</v>
          </cell>
          <cell r="B157" t="str">
            <v>¸»µÇïáñ³Ï³Ý å³ñïù»ñ ëï³óí»ÉÇù ß³Ñ³µ³ÅÇÝÝ»ñÇ ·Íáí</v>
          </cell>
        </row>
        <row r="158">
          <cell r="A158" t="str">
            <v>2223</v>
          </cell>
          <cell r="B158" t="str">
            <v>¸»µÇïáñ³Ï³Ý å³ñïù»ñ ëÏ½µÝ³Ï³Ý ³ñÅ»ùáí Ñ³ßí³éíáÕ å³ñïù³ÛÇÝ ³ñÅ»ÃÕÃ»ñÇ ¹ÇÙ³ó ëï³óí»ÉÇù ïáÏáëÝ»ñÇ ·Íáí</v>
          </cell>
        </row>
        <row r="159">
          <cell r="A159" t="str">
            <v>2224</v>
          </cell>
          <cell r="B159" t="str">
            <v>¸»µÇïáñ³Ï³Ý å³ñïù»ñ ³å³Ñáí³·ñ³Ï³Ý Ñ³ïáõóáõÙÝ»ñÇ ·Íáí</v>
          </cell>
        </row>
        <row r="160">
          <cell r="A160" t="str">
            <v>2225</v>
          </cell>
          <cell r="B160" t="str">
            <v>¸»µÇïáñ³Ï³Ý å³ñïù»ñ ïáõÛÅ»ñÇ, ïáõ·³ÝùÝ»ñÇ ·Íáí</v>
          </cell>
        </row>
        <row r="161">
          <cell r="A161" t="str">
            <v>2226</v>
          </cell>
          <cell r="B161" t="str">
            <v>¸»µÇïáñ³Ï³Ý å³ñïù»ñ ÝÛáõÃ³Ï³Ý íÝ³ëÇ ÷áËÑ³ïáõóÙ³Ý ·Íáí</v>
          </cell>
        </row>
        <row r="162">
          <cell r="A162" t="str">
            <v>2227</v>
          </cell>
          <cell r="B162" t="str">
            <v>¸»µÇïáñ³Ï³Ý å³ñïù»ñ ³ÛÉ »Ï³ÙáõïÝ»ñÇ ·Íáí</v>
          </cell>
        </row>
        <row r="163">
          <cell r="A163" t="str">
            <v>223</v>
          </cell>
          <cell r="B163" t="str">
            <v>ì³×³éùÝ»ñÇ ¨ ³ÛÉ »Ï³ÙáõïÝ»ñÇ ·Íáí ¹»µÇïáñ³Ï³Ý å³ñïù»ñÇ ÑÝ³ñ³íáñ ÏáñáõëïÝ»ñÇ å³Ñáõëï</v>
          </cell>
        </row>
        <row r="164">
          <cell r="A164" t="str">
            <v>224</v>
          </cell>
          <cell r="B164" t="str">
            <v>îñí³Í ÁÝÃ³óÇÏ Ï³ÝË³í×³ñÝ»ñ</v>
          </cell>
        </row>
        <row r="165">
          <cell r="A165" t="str">
            <v>2241</v>
          </cell>
          <cell r="B165" t="str">
            <v>îñí³Í Ï³ÝË³í×³ñÝ»ñ ÝÛáõÃ»ñ Ó»éù µ»ñ»Éáõ Ñ³Ù³ñ</v>
          </cell>
        </row>
        <row r="166">
          <cell r="A166" t="str">
            <v>2242</v>
          </cell>
          <cell r="B166" t="str">
            <v>îñí³Í Ï³ÝË³í×³ñÝ»ñ ³åñ³ÝùÝ»ñ Ó»éù µ»ñ»Éáõ Ñ³Ù³ñ</v>
          </cell>
        </row>
        <row r="167">
          <cell r="A167" t="str">
            <v>2243</v>
          </cell>
          <cell r="B167" t="str">
            <v>îñí³Í Ï³ÝË³í×³ñÝ»ñ ³ßË³ï³ÝùÝ»ñ, Í³é³ÛáõÃÛáõÝÝ»ñ Ó»éù µ»ñ»Éáõ Ñ³Ù³ñ</v>
          </cell>
        </row>
        <row r="168">
          <cell r="A168" t="str">
            <v>2244</v>
          </cell>
          <cell r="B168" t="str">
            <v>²ÛÉ Ýå³ï³ÏÝ»ñáí ïñí³Í ÁÝÃ³óÇÏ Ï³ÝË³í×³ñÝ»ñ</v>
          </cell>
        </row>
        <row r="169">
          <cell r="A169" t="str">
            <v>225</v>
          </cell>
          <cell r="B169" t="str">
            <v>Î³ñ×³Å³ÙÏ»ï ¹»µÇïáñ³Ï³Ý å³ñïù»ñ µÛáõç»Ç ·Íáí</v>
          </cell>
        </row>
        <row r="170">
          <cell r="A170" t="str">
            <v>2251</v>
          </cell>
          <cell r="B170" t="str">
            <v>Î³ñ×³Å³ÙÏ»ï ¹»µÇïáñ³Ï³Ý å³ñïù»ñ ß³ÑáõÃ³Ñ³ñÏÇ ·Íáí</v>
          </cell>
        </row>
        <row r="171">
          <cell r="A171" t="str">
            <v>2252</v>
          </cell>
          <cell r="B171" t="str">
            <v>Î³ñ×³Å³ÙÏ»ï ¹»µÇïáñ³Ï³Ý å³ñïù»ñ ³í»É³óí³Í ³ñÅ»ùÇ Ñ³ñÏÇ ·Íáí</v>
          </cell>
        </row>
        <row r="172">
          <cell r="A172" t="str">
            <v>2253</v>
          </cell>
          <cell r="B172" t="str">
            <v>Î³ñ×³Å³ÙÏ»ï ¹»µÇïáñ³Ï³Ý å³ñïù»ñ ³ÏóÇ½³ÛÇÝ Ñ³ñÏÇ ·Íáí</v>
          </cell>
        </row>
        <row r="173">
          <cell r="A173" t="str">
            <v>2254</v>
          </cell>
          <cell r="B173" t="str">
            <v>Î³ñ×³Å³ÙÏ»ï ¹»µÇïáñ³Ï³Ý å³ñïù»ñ ³ÛÉ í×³ñÝ»ñÇ ·Íáí</v>
          </cell>
        </row>
        <row r="174">
          <cell r="A174" t="str">
            <v>226</v>
          </cell>
          <cell r="B174" t="str">
            <v>Ð³ßí³ÝóÙ³Ý (÷áËÑ³ïáõóÙ³Ý) »ÝÃ³Ï³ ³ÝáõÕÕ³ÏÇ Ñ³ñÏ»ñ</v>
          </cell>
        </row>
        <row r="175">
          <cell r="A175" t="str">
            <v>227</v>
          </cell>
          <cell r="B175" t="str">
            <v>Î³ñ×³Å³ÙÏ»ï ¹»µÇïáñ³Ï³Ý å³ñïù»ñ å³ñï³¹Çñ ëáóÇ³É³Ï³Ý ³å³Ñáí³·ñáõÃÛ³Ý ·Íáí</v>
          </cell>
        </row>
        <row r="176">
          <cell r="A176" t="str">
            <v>228</v>
          </cell>
          <cell r="B176" t="str">
            <v>ÀÝÃ³óÇÏ ¹»µÇïáñ³Ï³Ý å³ñïù»ñ ³éÑ³ßÇí ïñí³Í ·áõÙ³ñÝ»ñÇ ·Íáí</v>
          </cell>
        </row>
        <row r="177">
          <cell r="A177" t="str">
            <v>2281</v>
          </cell>
          <cell r="B177" t="str">
            <v>²éÑ³ßÇí ïñí³Í ·áõÙ³ñÝ»ñ ÝÛáõÃ»ñ Ó»éù µ»ñ»Éáõ Ñ³Ù³ñ</v>
          </cell>
        </row>
        <row r="178">
          <cell r="A178" t="str">
            <v>2282</v>
          </cell>
          <cell r="B178" t="str">
            <v>²éÑ³ßÇí ïñí³Í ·áõÙ³ñÝ»ñ ³åñ³ÝùÝ»ñ Ó»éù µ»ñ»Éáõ Ñ³Ù³ñ</v>
          </cell>
        </row>
        <row r="179">
          <cell r="A179" t="str">
            <v>2283</v>
          </cell>
          <cell r="B179" t="str">
            <v>²éÑ³ßÇí ïñí³Í ·áõÙ³ñÝ»ñ ·áñÍáõÕáõÙÝ»ñÇ Ñ³Ù³ñ</v>
          </cell>
        </row>
        <row r="180">
          <cell r="A180" t="str">
            <v>2284</v>
          </cell>
          <cell r="B180" t="str">
            <v>²ÛÉ Ýå³ï³ÏÝ»ñáí ³éÑ³ßÇí ïñí³Í ·áõÙ³ñÝ»ñ</v>
          </cell>
        </row>
        <row r="181">
          <cell r="A181" t="str">
            <v>229</v>
          </cell>
          <cell r="B181" t="str">
            <v>²ÛÉ ÁÝÃ³óÇÏ ¹»µÇïáñ³Ï³Ý å³ñïù»ñ</v>
          </cell>
        </row>
        <row r="182">
          <cell r="A182" t="str">
            <v>2291</v>
          </cell>
          <cell r="B182" t="str">
            <v>ÀÝÃ³óÇÏ ¹»µÇïáñ³Ï³Ý å³ñïù»ñ ³ßË³ï³í³ñÓÇ í×³ñÙ³Ý ·Íáí</v>
          </cell>
        </row>
        <row r="183">
          <cell r="A183" t="str">
            <v>2292</v>
          </cell>
          <cell r="B183" t="str">
            <v>ÀÝÃ³óÇÏ ¹»µÇïáñ³Ï³Ý å³ñïù»ñ ³ßË³ï³ÏÇóÝ»ñÇ Ñ»ï ³ÛÉ ·áñÍ³éÝáõÃÛáõÝÝ»ñÇ ·Íáí</v>
          </cell>
        </row>
        <row r="184">
          <cell r="A184" t="str">
            <v>2293</v>
          </cell>
          <cell r="B184" t="str">
            <v>ÀÝÃ³óÇÏ ¹»µÇïáñ³Ï³Ý å³ñïù»ñ µáÕáù³ñÏáõÙÝ»ñÇ ·Íáí</v>
          </cell>
        </row>
        <row r="185">
          <cell r="A185" t="str">
            <v>2294</v>
          </cell>
          <cell r="B185" t="str">
            <v>ÀÝÃ³óÇÏ ¹»µÇïáñ³Ï³Ý å³ñïù»ñ µ³ÅÝ»Ù³ëÝ³ÏóáõÃÛ³Ý Ù»Ãá¹áí Ñ³ßí³éíáÕ Ý»ñ¹ñáõÙÝ»ñÇ ¹ÇÙ³ó Ñ³Ûï³ñ³ñí³Í ß³Ñ³µ³ÅÇÝÝ»ñÇ ·Íáí</v>
          </cell>
        </row>
        <row r="186">
          <cell r="A186" t="str">
            <v>2295</v>
          </cell>
          <cell r="B186" t="str">
            <v>Ü»ñïÝï»ë³ÏÝ ß³ñÅ</v>
          </cell>
        </row>
        <row r="187">
          <cell r="A187" t="str">
            <v>231</v>
          </cell>
          <cell r="B187" t="str">
            <v>²é¨ïñ³Ï³Ý Ýå³ï³ÏÝ»ñáí å³ÑíáÕ ýÇÝ³Ýë³Ï³Ý ³ÏïÇíÝ»ñ</v>
          </cell>
        </row>
        <row r="188">
          <cell r="A188" t="str">
            <v>232</v>
          </cell>
          <cell r="B188" t="str">
            <v>ì³×³éùÇ Ñ³Ù³ñ Ù³ïã»ÉÇ ÁÝÃ³óÇÏ ýÇÝ³Ýë³Ï³Ý ³ÏïÇíÝ»ñ</v>
          </cell>
        </row>
        <row r="189">
          <cell r="A189" t="str">
            <v>2321</v>
          </cell>
          <cell r="B189" t="str">
            <v>ì³×³éùÇ Ñ³Ù³ñ Ù³ïã»ÉÇ ÁÝÃ³óÇÏ ýÇÝ³Ýë³Ï³Ý ³ÏïÇíÝ»ñ</v>
          </cell>
        </row>
        <row r="190">
          <cell r="A190" t="str">
            <v>2322</v>
          </cell>
          <cell r="B190" t="str">
            <v>ì³×³éùÇ Ñ³Ù³ñ Ù³ïã»ÉÇ áã ÁÝÃ³óÇÏ ýÇÝ³Ýë³Ï³Ý ³ÏïÇíÝ»ñÇ ÁÝÃ³óÇÏ Ù³ë</v>
          </cell>
        </row>
        <row r="191">
          <cell r="A191" t="str">
            <v>233</v>
          </cell>
          <cell r="B191" t="str">
            <v>ØÇÝã¨ Ù³ñÙ³Ý Å³ÙÏ»ïÁ å³ÑíáÕ Ï³ñ×³Å³ÙÏ»ï Ý»ñ¹ñáõÙÝ»ñÇ ·Íáí ëï³óí»ÉÇù Ñ³Ù³Ë³éÝ Ùáõïù»ñ</v>
          </cell>
        </row>
        <row r="192">
          <cell r="A192" t="str">
            <v>234</v>
          </cell>
          <cell r="B192" t="str">
            <v>ØÇÝã¨ Ù³ñÙ³Ý Å³ÙÏ»ïÁ å³ÑíáÕ »ñÏ³ñ³Å³ÙÏ»ï Ý»ñ¹ñáõÙÝ»ñÇ ·Íáí ëï³óí»ÉÇù Ñ³Ù³Ë³éÝ Ùáõïù»ñÇ Ï³ñ×³Å³ÙÏ»ï Ù³ë</v>
          </cell>
        </row>
        <row r="193">
          <cell r="A193" t="str">
            <v>235</v>
          </cell>
          <cell r="B193" t="str">
            <v>îñ³Ù³¹ñí³Í Ï³ñ×³Å³ÙÏ»ï ÷áË³éáõÃÛáõÝÝ»ñÇ ·Íáí ëï³óí»ÉÇù Ñ³Ù³Ë³éÝ Ùáõïù»ñ</v>
          </cell>
        </row>
        <row r="194">
          <cell r="A194" t="str">
            <v>236</v>
          </cell>
          <cell r="B194" t="str">
            <v>îñ³Ù³¹ñí³Í »ñÏ³ñ³Å³ÙÏ»ï ÷áË³éáõÃÛáõÝÝ»ñÇ ·Íáí ëï³óí»ÉÇù Ñ³Ù³Ë³éÝ Ùáõïù»ñÇ Ï³ñ×³Å³ÙÏ»ï Ù³ë</v>
          </cell>
        </row>
        <row r="195">
          <cell r="A195" t="str">
            <v>237</v>
          </cell>
          <cell r="B195" t="str">
            <v>üÇÝ³Ýë³Ï³Ý í³ñÓ³Ï³ÉáõÃÛ³Ý ·Íáí ëï³óí»ÉÇù Ñ³Ù³Ë³éÝ Ùáõïù»ñÇ Ï³ñ×³Å³ÙÏ»ï Ù³ë</v>
          </cell>
        </row>
        <row r="196">
          <cell r="A196" t="str">
            <v>238</v>
          </cell>
          <cell r="B196" t="str">
            <v>âí³ëï³Ï³Í ýÇÝ³Ýë³Ï³Ý »Ï³Ùáõï ³ÙáñïÇ½³óí³Í ³ñÅ»ùáí Ñ³ßí³éíáÕ Ï³ñ×³Å³ÙÏ»ï ýÇÝ³Ýë³Ï³Ý ³ÏïÇíÝ»ñÇ ·Íáí</v>
          </cell>
        </row>
        <row r="197">
          <cell r="A197" t="str">
            <v>2381</v>
          </cell>
          <cell r="B197" t="str">
            <v>âí³ëï³Ï³Í ýÇÝ³Ýë³Ï³Ý »Ï³Ùáõï ÙÇÝã¨ Ù³ñÙ³Ý Å³ÙÏ»ïÁ å³ÑíáÕ Ï³ñ×³Å³ÙÏ»ï Ý»ñ¹ñáõÙÝ»ñÇ ·Íáí</v>
          </cell>
        </row>
        <row r="198">
          <cell r="A198" t="str">
            <v>2382</v>
          </cell>
          <cell r="B198" t="str">
            <v>âí³ëï³Ï³Í ýÇÝ³Ýë³Ï³Ý »Ï³Ùáõï ÙÇÝã¨ Ù³ñÙ³Ý Å³ÙÏ»ïÁ å³ÑíáÕ »ñÏ³ñ³Å³ÙÏ»ï Ý»ñ¹ñáõÙÝ»ñÇ Ï³ñ×³Å³ÙÏ»ï Ù³ëÇ ·Íáí</v>
          </cell>
        </row>
        <row r="199">
          <cell r="A199" t="str">
            <v>2383</v>
          </cell>
          <cell r="B199" t="str">
            <v>âí³ëï³Ï³Í ýÇÝ³Ýë³Ï³Ý »Ï³Ùáõï ïñ³Ù³¹ñí³Í Ï³ñ×³Å³ÙÏ»ï ÷áË³éáõÃÛáõÝÝ»ñÇ ·Íáí</v>
          </cell>
        </row>
        <row r="200">
          <cell r="A200" t="str">
            <v>2384</v>
          </cell>
          <cell r="B200" t="str">
            <v>âí³ëï³Ï³Í ýÇÝ³Ýë³Ï³Ý »Ï³Ùáõï ïñ³Ù³¹ñí³Í »ñÏ³ñ³Å³ÙÏ»ï ÷áË³éáõÃÛáõÝÝ»ñÇ Ï³ñ×³Å³ÙÏ»ï Ù³ëÇ ·Íáí</v>
          </cell>
        </row>
        <row r="201">
          <cell r="A201" t="str">
            <v>2385</v>
          </cell>
          <cell r="B201" t="str">
            <v>âí³ëï³Ï³Í ýÇÝ³Ýë³Ï³Ý »Ï³Ùáõï ýÇÝ³Ýë³Ï³Ý í³ñÓ³Ï³ÉáõÃÛ³Ý Ï³ñ×³Å³ÙÏ»ï Ù³ëÇ ·Íáí</v>
          </cell>
        </row>
        <row r="202">
          <cell r="A202" t="str">
            <v>239</v>
          </cell>
          <cell r="B202" t="str">
            <v>àñå»ë Ñ»ç³íáñÙ³Ý ·áñÍÇù Ý³Ë³ï»ëí³Í ÁÝÃ³óÇÏ ýÇÝ³Ýë³Ï³Ý ³ÏïÇíÝ»ñ</v>
          </cell>
        </row>
        <row r="203">
          <cell r="A203" t="str">
            <v>241</v>
          </cell>
          <cell r="B203" t="str">
            <v>ÀÝÃ³óÇÏ ýÇÝ³Ýë³Ï³Ý Ý»ñ¹ñáõÙÝ»ñÇ ³ñÅ»½ñÏáõÙ (³ÝÑ³í³ù³·ñ»ÉÇáõÃÛáõÝ) </v>
          </cell>
        </row>
        <row r="204">
          <cell r="A204" t="str">
            <v>2411</v>
          </cell>
          <cell r="B204" t="str">
            <v>²é¨ïñ³Ï³Ý Ýå³ï³ÏÝ»ñáí å³ÑíáÕ ýÇÝ³Ýë³Ï³Ý ³ÏïÇíÝ»ñÇ ³ñÅ»½ñÏáõÙ</v>
          </cell>
        </row>
        <row r="205">
          <cell r="A205" t="str">
            <v>2412</v>
          </cell>
          <cell r="B205" t="str">
            <v>ì³×³éùÇ Ñ³Ù³ñ Ù³ïã»ÉÇ ÁÝÃ³óÇÏ ýÇÝ³Ýë³Ï³Ý ³ÏïÇíÝ»ñÇ ³ñÅ»½ñÏáõÙ (³ÝÑ³í³ù³·ñ»ÉÇáõÃÛáõÝ)</v>
          </cell>
        </row>
        <row r="206">
          <cell r="A206" t="str">
            <v>2413</v>
          </cell>
          <cell r="B206" t="str">
            <v>ØÇÝã¨ Ù³ñÙ³Ý Å³ÙÏ»ïÁ å³ÑíáÕ Ï³ñ×³Å³ÙÏ»ï Ý»ñ¹ñáõÙÝ»ñÇ ³ÝÑ³í³ù³·ñ»ÉÇáõÃÛáõÝ</v>
          </cell>
        </row>
        <row r="207">
          <cell r="A207" t="str">
            <v>2414</v>
          </cell>
          <cell r="B207" t="str">
            <v>ØÇÝã¨ Ù³ñÙ³Ý Å³ÙÏ»ïÁ å³ÑíáÕ »ñÏ³ñ³Å³ÙÏ»ï Ý»ñ¹ñáõÙÝ»ñÇ Ï³ñ×³Å³ÙÏ»ï Ù³ëÇ ³ÝÑ³í³ù³·ñ»ÉÇáõÃÛáõÝ</v>
          </cell>
        </row>
        <row r="208">
          <cell r="A208" t="str">
            <v>2415</v>
          </cell>
          <cell r="B208" t="str">
            <v>îñ³Ù³¹ñí³Í Ï³ñ×³Å³ÙÏ»ï ÷áË³éáõÃÛáõÝÝ»ñÇ ³ÝÑ³í³ù³·ñ»ÉÇáõÃÛáõÝ</v>
          </cell>
        </row>
        <row r="209">
          <cell r="A209" t="str">
            <v>2416</v>
          </cell>
          <cell r="B209" t="str">
            <v>îñ³Ù³¹ñí³Í »ñÏ³ñ³Å³ÙÏ»ï ÷áË³éáõÃÛáõÝÝ»ñÇ Ï³ñ×³Å³ÙÏ»ï Ù³ëÇ  ³ÝÑ³í³ù³·ñ»ÉÇáõÃÛáõÝ</v>
          </cell>
        </row>
        <row r="210">
          <cell r="A210" t="str">
            <v>2417</v>
          </cell>
          <cell r="B210" t="str">
            <v>üÇÝ³Ýë³Ï³Ý í³ñÓ³Ï³ÉáõÃÛ³Ý ·Íáí Ñ³Ù³Ë³éÝ Ùáõïù»ñÇ Ï³ñ×³Å³ÙÏ»ï Ù³ëÇ ³ÝÑ³í³ù³·ñ»ÉÇáõÃÛáõÝ</v>
          </cell>
        </row>
        <row r="211">
          <cell r="A211" t="str">
            <v>251</v>
          </cell>
          <cell r="B211" t="str">
            <v>¸ñ³Ù³ñÏÕ</v>
          </cell>
        </row>
        <row r="212">
          <cell r="A212" t="str">
            <v>2511</v>
          </cell>
          <cell r="B212" t="str">
            <v>²½·³ÛÇÝ ³ñÅáõÛÃÇ ¹ñ³Ù³ñÏÕ</v>
          </cell>
        </row>
        <row r="213">
          <cell r="A213" t="str">
            <v>2512</v>
          </cell>
          <cell r="B213" t="str">
            <v>²ñï³ñÅáõÛÃÇ ¹ñ³Ù³ñÏÕ</v>
          </cell>
        </row>
        <row r="214">
          <cell r="A214" t="str">
            <v>2513</v>
          </cell>
          <cell r="B214" t="str">
            <v>ê³é»óí³Í ·áõÙ³ñÝ»ñ ¹ñ³Ù³ñÏÕáõÙ</v>
          </cell>
        </row>
        <row r="215">
          <cell r="A215" t="str">
            <v>252</v>
          </cell>
          <cell r="B215" t="str">
            <v>Ð³ßí³ñÏ³ÛÇÝ Ñ³ßÇí</v>
          </cell>
        </row>
        <row r="216">
          <cell r="A216" t="str">
            <v>2521</v>
          </cell>
          <cell r="B216" t="str">
            <v>Ð³ßí³ñÏ³ÛÇÝ Ñ³ßÇí</v>
          </cell>
        </row>
        <row r="217">
          <cell r="A217" t="str">
            <v>2522</v>
          </cell>
          <cell r="B217" t="str">
            <v>ê³é»óí³Í ·áõÙ³ñÝ»ñ Ñ³ßí³ñÏ³ÛÇÝ Ñ³ßÇí</v>
          </cell>
        </row>
        <row r="218">
          <cell r="A218" t="str">
            <v>253</v>
          </cell>
          <cell r="B218" t="str">
            <v>²ñï³ñÅáõÃ³ÛÇÝ Ñ³ßÇí</v>
          </cell>
        </row>
        <row r="219">
          <cell r="A219" t="str">
            <v>2531</v>
          </cell>
          <cell r="B219" t="str">
            <v>²ñï³ñÅáõÃ³ÛÇÝ Ñ³ßÇí »ñÏñÇ Ý»ñëáõÙ</v>
          </cell>
        </row>
        <row r="220">
          <cell r="A220" t="str">
            <v>2532</v>
          </cell>
          <cell r="B220" t="str">
            <v>²ñï³ñÅáõÃ³ÛÇÝ Ñ³ßÇí ³ñï»ñÏñáõÙ</v>
          </cell>
        </row>
        <row r="221">
          <cell r="A221" t="str">
            <v>2533</v>
          </cell>
          <cell r="B221" t="str">
            <v>ê³é»óí³Í ·áõÙ³ñÝ»ñ ³ñï³ñÅáõÃ³ÛÇÝ Ñ³ßÇí</v>
          </cell>
        </row>
        <row r="222">
          <cell r="A222" t="str">
            <v>254</v>
          </cell>
          <cell r="B222" t="str">
            <v>²ÛÉ Ñ³ßÇíÝ»ñ µ³ÝÏ»ñáõÙ</v>
          </cell>
        </row>
        <row r="223">
          <cell r="A223" t="str">
            <v>2541</v>
          </cell>
          <cell r="B223" t="str">
            <v>²Ïñ»¹ÇïÇíÝ»ñ</v>
          </cell>
        </row>
        <row r="224">
          <cell r="A224" t="str">
            <v>2542</v>
          </cell>
          <cell r="B224" t="str">
            <v>â»Ï³ÛÇÝ ·ñùáõÛÏÝ»ñ</v>
          </cell>
        </row>
        <row r="225">
          <cell r="A225" t="str">
            <v>2543</v>
          </cell>
          <cell r="B225" t="str">
            <v>²ÛÉ Ñ³ßÇíÝ»ñ µ³ÝÏ»ñáõÙ</v>
          </cell>
        </row>
        <row r="226">
          <cell r="A226" t="str">
            <v>255</v>
          </cell>
          <cell r="B226" t="str">
            <v>¸ñ³Ù³Ï³Ý ÙÇçáóÝ»ñ ×³Ý³å³ñÑÇÝ</v>
          </cell>
        </row>
        <row r="227">
          <cell r="A227" t="str">
            <v>256</v>
          </cell>
          <cell r="B227" t="str">
            <v>¸ñ³Ù³Ï³Ý ÷³ëï³ÃÕÃ»ñ</v>
          </cell>
        </row>
        <row r="228">
          <cell r="A228" t="str">
            <v>257</v>
          </cell>
          <cell r="B228" t="str">
            <v>¸ñ³Ù³Ï³Ý ÙÇçáóÝ»ñÇ Ñ³Ù³ñÅ»ùÝ»ñ</v>
          </cell>
        </row>
        <row r="229">
          <cell r="A229" t="str">
            <v>261</v>
          </cell>
          <cell r="B229" t="str">
            <v>ÀÝÃ³óÇÏ ³ÏïÇíÝ»ñ Ñ»ï³Ó·í³Í Ñ³ñÏ»ñÇ ·Íáí</v>
          </cell>
        </row>
        <row r="230">
          <cell r="A230" t="str">
            <v>311</v>
          </cell>
          <cell r="B230" t="str">
            <v>Î³ÝáÝ³¹ñ³Ï³Ý (µ³ÅÝ»Ñ³í³ù) Ï³åÇï³É</v>
          </cell>
        </row>
        <row r="231">
          <cell r="A231" t="str">
            <v>3111</v>
          </cell>
          <cell r="B231" t="str">
            <v>Ð³ë³ñ³Ï µ³ÅÝ»ïáÙë»ñ</v>
          </cell>
        </row>
        <row r="232">
          <cell r="A232" t="str">
            <v>3112</v>
          </cell>
          <cell r="B232" t="str">
            <v>²ñïáÝÛ³É µ³ÅÝ»ïáÙë»ñ</v>
          </cell>
        </row>
        <row r="233">
          <cell r="A233" t="str">
            <v>3113</v>
          </cell>
          <cell r="B233" t="str">
            <v>´³ÅÝ»Ù³ë»ñ</v>
          </cell>
        </row>
        <row r="234">
          <cell r="A234" t="str">
            <v>3114</v>
          </cell>
          <cell r="B234" t="str">
            <v>ö³Û»ñ</v>
          </cell>
        </row>
        <row r="235">
          <cell r="A235" t="str">
            <v>312</v>
          </cell>
          <cell r="B235" t="str">
            <v>âí×³ñí³Í Ï³åÇï³É</v>
          </cell>
        </row>
        <row r="236">
          <cell r="A236" t="str">
            <v>3121</v>
          </cell>
          <cell r="B236" t="str">
            <v>ÂáÕ³ñÏí³Í ¨ ãï»Õ³µ³ßËí³Í Ï³åÇï³É</v>
          </cell>
        </row>
        <row r="237">
          <cell r="A237" t="str">
            <v>3122</v>
          </cell>
          <cell r="B237" t="str">
            <v>î»Õ³µ³ßËí³Í ¨ ãí×³ñí³Í Ï³åÇï³É</v>
          </cell>
        </row>
        <row r="238">
          <cell r="A238" t="str">
            <v>313</v>
          </cell>
          <cell r="B238" t="str">
            <v>Ð»ï ·Ýí³Í Ï³åÇï³É</v>
          </cell>
        </row>
        <row r="239">
          <cell r="A239" t="str">
            <v>3131</v>
          </cell>
          <cell r="B239" t="str">
            <v>Ð»ï ·Ýí³Í Ñ³ë³ñ³Ï µ³ÅÝ»ïáÙë»ñ</v>
          </cell>
        </row>
        <row r="240">
          <cell r="A240" t="str">
            <v>3132</v>
          </cell>
          <cell r="B240" t="str">
            <v>Ð»ï ·Ýí³Í ³ñïáÝÛ³É µ³ÅÝ»ïáÙë»ñ</v>
          </cell>
        </row>
        <row r="241">
          <cell r="A241" t="str">
            <v>3133</v>
          </cell>
          <cell r="B241" t="str">
            <v>Ð»ï ·Ýí³Í µ³ÅÝ»Ù³ë»ñ</v>
          </cell>
        </row>
        <row r="242">
          <cell r="A242" t="str">
            <v>3134</v>
          </cell>
          <cell r="B242" t="str">
            <v>Ð»ï ·Ýí³Í ÷³Û»ñ</v>
          </cell>
        </row>
        <row r="243">
          <cell r="A243" t="str">
            <v>314</v>
          </cell>
          <cell r="B243" t="str">
            <v>¾ÙÇëÇáÝ »Ï³Ùáõï</v>
          </cell>
        </row>
        <row r="244">
          <cell r="A244" t="str">
            <v>321</v>
          </cell>
          <cell r="B244" t="str">
            <v>àã ÁÝÃ³óÇÏ ÝÛáõÃ³Ï³Ý ³ÏïÇíÝ»ñÇ ¨ áã ÝÛáõÃ³Ï³Ý ³ÏïÇíÝ»ñÇ í»ñ³·Ý³Ñ³ïáõÙÇó ³ñÅ»ùÇ ³×</v>
          </cell>
        </row>
        <row r="245">
          <cell r="A245" t="str">
            <v>3211</v>
          </cell>
          <cell r="B245" t="str">
            <v>ÐÇÙÝ³Ï³Ý ÙÇçáóÝ»ñÇ í»ñ³·Ý³Ñ³ïáõÙÇó ³ñÅ»ùÇ ³×</v>
          </cell>
        </row>
        <row r="246">
          <cell r="A246" t="str">
            <v>3212</v>
          </cell>
          <cell r="B246" t="str">
            <v>àã ÝÛáõÃ³Ï³Ý ³ÏïÇíÝ»ñÇ í»ñ³·Ý³Ñ³ïáõÙÇó ³ñÅ»ùÇ ³×</v>
          </cell>
        </row>
        <row r="247">
          <cell r="A247" t="str">
            <v>3213</v>
          </cell>
          <cell r="B247" t="str">
            <v>´Ý³Ï³Ý é»ëáõñëÝ»ñÇ í»ñ³·Ý³Ñ³ïáõÙÇó ³ñÅ»ùÇ ³×</v>
          </cell>
        </row>
        <row r="248">
          <cell r="A248" t="str">
            <v>322</v>
          </cell>
          <cell r="B248" t="str">
            <v>ì³×³éùÇ Ñ³Ù³ñ Ù³ïã»ÉÇ ýÇÝ³Ýë³Ï³Ý ³ÏïÇíÝ»ñÇª Çñ³Ï³Ý ³ñÅ»ùáí í»ñ³ã³÷áõÙÇó ãÇñ³óí³Í ß³ÑáõÛÃÝ»ñ ¨ íÝ³ëÝ»ñ</v>
          </cell>
        </row>
        <row r="249">
          <cell r="A249" t="str">
            <v>3221</v>
          </cell>
          <cell r="B249" t="str">
            <v>ì³×³éùÇ Ñ³Ù³ñ Ù³ïã»ÉÇ ýÇÝ³Ýë³Ï³Ý ³ÏïÇíÝ»ñÇª Çñ³Ï³Ý ³ñÅ»ùáí í»ñ³ã³÷áõÙÇó ãÇñ³óí³Í ß³ÑáõÛÃÝ»ñ</v>
          </cell>
        </row>
        <row r="250">
          <cell r="A250" t="str">
            <v>3222</v>
          </cell>
          <cell r="B250" t="str">
            <v>ì³×³éùÇ Ñ³Ù³ñ Ù³ïã»ÉÇ ýÇÝ³Ýë³Ï³Ý ³ÏïÇíÝ»ñÇª Çñ³Ï³Ý ³ñÅ»ùáí í»ñ³ã³÷áõÙÇó ãÇñ³óí³Í íÝ³ëÝ»ñ</v>
          </cell>
        </row>
        <row r="251">
          <cell r="A251" t="str">
            <v>323</v>
          </cell>
          <cell r="B251" t="str">
            <v>Ð»ç³íáñÙ³Ý ·áñÍÇùÝ»ñÇª Çñ³Ï³Ý ³ñÅ»ùáí í»ñ³ã³÷áõÙÇó ãÇñ³óí³Í ß³ÑáõÛÃÝ»ñ ¨ íÝ³ëÝ»ñ</v>
          </cell>
        </row>
        <row r="252">
          <cell r="A252" t="str">
            <v>3231</v>
          </cell>
          <cell r="B252" t="str">
            <v>Ð»ç³íáñÙ³Ý ·áñÍÇùÝ»ñÇª Çñ³Ï³Ý ³ñÅ»ùáí í»ñ³ã³÷áõÙÇó ß³ÑáõÛÃÝ»ñ</v>
          </cell>
        </row>
        <row r="253">
          <cell r="A253" t="str">
            <v>3232</v>
          </cell>
          <cell r="B253" t="str">
            <v>Ð»ç³íáñÙ³Ý ·áñÍÇùÝ»ñÇª Çñ³Ï³Ý ³ñÅ»ùáí í»ñ³ã³÷áõÙÇó íÝ³ëÝ»ñ</v>
          </cell>
        </row>
        <row r="254">
          <cell r="A254" t="str">
            <v>331</v>
          </cell>
          <cell r="B254" t="str">
            <v>üÇÝ³Ýë³Ï³Ý ³ñ¹ÛáõÝù</v>
          </cell>
        </row>
        <row r="255">
          <cell r="A255" t="str">
            <v>3311</v>
          </cell>
          <cell r="B255" t="str">
            <v>¶áñÍ³éÝ³Ï³Ý ·áñÍáõÝ»áõÃÛáõÝÇó ýÇÝ³Ýë³Ï³Ý ³ñ¹ÛáõÝù</v>
          </cell>
        </row>
        <row r="256">
          <cell r="A256" t="str">
            <v>3312</v>
          </cell>
          <cell r="B256" t="str">
            <v>àã ·áñÍ³éÝ³Ï³Ý ·áñÍáõÝ»áõÃÛáõÝÇó ýÇÝ³Ýë³Ï³Ý ³ñ¹ÛáõÝù</v>
          </cell>
        </row>
        <row r="257">
          <cell r="A257" t="str">
            <v>3313</v>
          </cell>
          <cell r="B257" t="str">
            <v>²ñï³ëáíáñ ¹»åù»ñÇó ýÇÝ³Ýë³Ï³Ý ³ñ¹ÛáõÝù</v>
          </cell>
        </row>
        <row r="258">
          <cell r="A258" t="str">
            <v>3314</v>
          </cell>
          <cell r="B258" t="str">
            <v>àã ·áñÍ³éÝ³Ï³Ý ·áñÍáõÝ»áõÃÛáõÝÇó ãÝí³½»óíáÕ ýÇÝ³Ýë³Ï³Ý ³ñ¹ÛáõÝù</v>
          </cell>
        </row>
        <row r="259">
          <cell r="A259" t="str">
            <v>341</v>
          </cell>
          <cell r="B259" t="str">
            <v>Ü³Ëáñ¹ ï³ñÇÝ»ñÇ ýÇÝ³Ýë³Ï³Ý ³ñ¹ÛáõÝùÝ»ñÇ ×ß·ñïáõÙ</v>
          </cell>
        </row>
        <row r="260">
          <cell r="A260" t="str">
            <v>3411</v>
          </cell>
          <cell r="B260" t="str">
            <v>¾³Ï³Ý ëË³ÉÝ»ñÇ áõÕÕÙ³Ý ³ñ¹ÛáõÝùáõÙ ³é³ç³ó³Í ×ß·ñïáõÙ</v>
          </cell>
        </row>
        <row r="261">
          <cell r="A261" t="str">
            <v>3412</v>
          </cell>
          <cell r="B261" t="str">
            <v>Ð³ßí³å³Ñ³Ï³Ý Ñ³ßí³éÙ³Ý ù³Õ³ù³Ï³ÝáõÃÛ³Ý ÷á÷áËáõÃÛáõÝÝ»ñÇ ³ñ¹ÛáõÝùáõÙ ³é³ç³ó³Í ×ß·ñïáõÙ</v>
          </cell>
        </row>
        <row r="262">
          <cell r="A262" t="str">
            <v>342</v>
          </cell>
          <cell r="B262" t="str">
            <v>Ü³Ëáñ¹ ï³ñÇÝ»ñÇ ãµ³ßËí³Í ß³ÑáõÛÃ (ãÍ³ÍÏí³Í íÝ³ë)</v>
          </cell>
        </row>
        <row r="263">
          <cell r="A263" t="str">
            <v>343</v>
          </cell>
          <cell r="B263" t="str">
            <v>Ð³ßí»ïáõ ï³ñí³ ½áõï ß³ÑáõÛÃ (íÝ³ë)</v>
          </cell>
        </row>
        <row r="264">
          <cell r="A264" t="str">
            <v>344</v>
          </cell>
          <cell r="B264" t="str">
            <v>ØÇç³ÝÏÛ³É ß³Ñ³µ³ÅÇÝÝ»ñ</v>
          </cell>
        </row>
        <row r="265">
          <cell r="A265" t="str">
            <v>351</v>
          </cell>
          <cell r="B265" t="str">
            <v>ä³Ñáõëï³ÛÇÝ Ï³åÇï³É</v>
          </cell>
        </row>
        <row r="266">
          <cell r="A266" t="str">
            <v>352</v>
          </cell>
          <cell r="B266" t="str">
            <v>àñå»ë ë»÷³Ï³Ý Ï³åÇï³ÉÇ ·áñÍÇùÝ»ñ ¹³ë³Ï³ñ·í³Í ³Í³ÝóÛ³É ·áñÍÇùÝ»ñ</v>
          </cell>
        </row>
        <row r="267">
          <cell r="A267" t="str">
            <v>411</v>
          </cell>
          <cell r="B267" t="str">
            <v>ºñÏ³ñ³Å³ÙÏ»ï µ³ÝÏ³ÛÇÝ í³ñÏ»ñÇ ·Íáí í×³ñí»ÉÇù Ñ³Ù³Ë³éÝ ·áõÙ³ñÝ»ñ</v>
          </cell>
        </row>
        <row r="268">
          <cell r="A268" t="str">
            <v>412</v>
          </cell>
          <cell r="B268" t="str">
            <v>ºñÏ³ñ³Å³ÙÏ»ï ÷áË³éáõÃÛáõÝÝ»ñÇ ·Íáí í×³ñí»ÉÇù Ñ³Ù³Ë³éÝ ·áõÙ³ñÝ»ñ</v>
          </cell>
        </row>
        <row r="269">
          <cell r="A269" t="str">
            <v>4121</v>
          </cell>
          <cell r="B269" t="str">
            <v>îñí³Í »ñÏ³ñ³Å³ÙÏ»ï ÙáõñÑ³ÏÝ»ñÇ ·Íáí í×³ñí»ÉÇù Ñ³Ù³Ë³éÝ ·áõÙ³ñÝ»ñ</v>
          </cell>
        </row>
        <row r="270">
          <cell r="A270" t="str">
            <v>4122</v>
          </cell>
          <cell r="B270" t="str">
            <v>î»Õ³µ³ßËí³Í »ñÏ³ñ³Å³ÙÏ»ï  å³ñï³ïáÙë»ñÇ ·Íáí í×³ñí»ÉÇù Ñ³Ù³Ë³éÝ ·áõÙ³ñÝ»ñ </v>
          </cell>
        </row>
        <row r="271">
          <cell r="A271" t="str">
            <v>4123</v>
          </cell>
          <cell r="B271" t="str">
            <v>²ÛÉ »ñÏ³ñ³Å³ÙÏ»ï ÷áË³éáõÃÛáõÝÝ»ñÇ ·Íáí í×³ñí»ÉÇù Ñ³Ù³Ë³éÝ ·áõÙ³ñÝ»ñ</v>
          </cell>
        </row>
        <row r="272">
          <cell r="A272" t="str">
            <v>413</v>
          </cell>
          <cell r="B272" t="str">
            <v>üÇÝ³Ýë³Ï³Ý í³ñÓ³Ï³ÉáõÃÛ³Ý ·Íáí  í×³ñí»ÉÇù Ñ³Ù³Ë³éÝ ·áõÙ³ñÝ»ñ</v>
          </cell>
        </row>
        <row r="273">
          <cell r="A273" t="str">
            <v>414</v>
          </cell>
          <cell r="B273" t="str">
            <v>âÏñ³Í ïáÏáë³ÛÇÝ Í³Ëë»ñ ³ÙáñïÇ½³óí³Í ³ñÅ»ùáí Ñ³ßí³éíáÕ »ñÏ³ñ³Å³ÙÏ»ï ýÇÝ³Ýë³Ï³Ý å³ñï³íáñáõÃÛáõÝÝ»ñÇ ·Íáí</v>
          </cell>
        </row>
        <row r="274">
          <cell r="A274" t="str">
            <v>4141</v>
          </cell>
          <cell r="B274" t="str">
            <v>âÏñ³Í ïáÏáë³ÛÇÝ Í³Ëë»ñ »ñÏ³ñ³Å³ÙÏ»ï µ³ÝÏ³ÛÇÝ í³ñÏ»ñÇ ·Íáí</v>
          </cell>
        </row>
        <row r="275">
          <cell r="A275" t="str">
            <v>4142</v>
          </cell>
          <cell r="B275" t="str">
            <v>âÏñ³Í ïáÏáë³ÛÇÝ Í³Ëë»ñ »ñÏ³ñ³Å³ÙÏ»ï ÷áË³éáõÃÛáõÝÝ»ñÇ ·Íáí</v>
          </cell>
        </row>
        <row r="276">
          <cell r="A276" t="str">
            <v>4143</v>
          </cell>
          <cell r="B276" t="str">
            <v>âÏñ³Í ïáÏáë³ÛÇÝ Í³Ëë»ñ ýÇÝ³Ýë³Ï³Ý í³ñÓ³Ï³ÉáõÃÛ³Ý ·Íáí</v>
          </cell>
        </row>
        <row r="277">
          <cell r="A277" t="str">
            <v>415</v>
          </cell>
          <cell r="B277" t="str">
            <v>àñå»ë Ñ»ç³íáñÙ³Ý ·áñÍÇù Ý³Ë³ï»ëí³Í áã ÁÝÃ³óÇÏ ýÇÝ³Ýë³Ï³Ý å³ñï³íáñáõÃÛáõÝÝ»ñ</v>
          </cell>
        </row>
        <row r="278">
          <cell r="A278" t="str">
            <v>421</v>
          </cell>
          <cell r="B278" t="str">
            <v>²ÏïÇíÝ»ñÇÝ í»ñ³µ»ñáÕ ßÝáñÑÝ»ñ</v>
          </cell>
        </row>
        <row r="279">
          <cell r="A279" t="str">
            <v>422</v>
          </cell>
          <cell r="B279" t="str">
            <v>Ð»ï³Ó·í³Í Ñ³ñÏ³ÛÇÝ å³ñï³íáñáõÃÛáõÝÝ»ñ</v>
          </cell>
        </row>
        <row r="280">
          <cell r="A280" t="str">
            <v>423</v>
          </cell>
          <cell r="B280" t="str">
            <v>´³ó³ë³Ï³Ý ·áõ¹íÇÉ</v>
          </cell>
        </row>
        <row r="281">
          <cell r="A281" t="str">
            <v>424</v>
          </cell>
          <cell r="B281" t="str">
            <v>´³ó³ë³Ï³Ý ·áõ¹íÇÉÇ ³ÙáñïÇ½³óÇ³</v>
          </cell>
        </row>
        <row r="282">
          <cell r="A282" t="str">
            <v>425</v>
          </cell>
          <cell r="B282" t="str">
            <v>àã ÁÝÃ³óÇÏ å³ÑáõëïÝ»ñ</v>
          </cell>
        </row>
        <row r="283">
          <cell r="A283" t="str">
            <v>426</v>
          </cell>
          <cell r="B283" t="str">
            <v>ê³ÑÙ³Ýí³Í Ñ³ïáõóáõÙÝ»ñÇ åÉ³ÝÝ»ñÇ ·Íáí å³ñï³Ï³ÝáõÃÛ³Ý Ý»ñÏ³ ³ñÅ»ùÁ</v>
          </cell>
        </row>
        <row r="284">
          <cell r="A284" t="str">
            <v>427</v>
          </cell>
          <cell r="B284" t="str">
            <v>¸»é¨ë ã×³Ý³ãí³Í ³Ïïáõ³ñ³ÛÇÝ ß³ÑáõÛÃ (íÝ³ë)</v>
          </cell>
        </row>
        <row r="285">
          <cell r="A285" t="str">
            <v>428</v>
          </cell>
          <cell r="B285" t="str">
            <v>¸»é¨ë ã×³Ý³ãí³Í ³ÝóÛ³É Í³é³ÛáõÃÛ³Ý ³ñÅ»ùÇ ³×</v>
          </cell>
        </row>
        <row r="286">
          <cell r="A286" t="str">
            <v>511</v>
          </cell>
          <cell r="B286" t="str">
            <v>Î³ñ×³Å³ÙÏ»ï µ³ÝÏ³ÛÇÝ í³ñÏ»ñÇ ·Íáí í×³ñí»ÉÇù Ñ³Ù³Ë³éÝ ·áõÙ³ñÝ»ñ</v>
          </cell>
        </row>
        <row r="287">
          <cell r="A287" t="str">
            <v>512</v>
          </cell>
          <cell r="B287" t="str">
            <v>ºñÏ³ñ³Å³ÙÏ»ï µ³ÝÏ³ÛÇÝ í³ñÏ»ñÇ ·Íáí í×³ñí»ÉÇù Ñ³Ù³Ë³éÝ ·áõÙ³ñÝ»ñÇ Ï³ñ×³Å³ÙÏ»ï Ù³ë</v>
          </cell>
        </row>
        <row r="288">
          <cell r="A288" t="str">
            <v>513</v>
          </cell>
          <cell r="B288" t="str">
            <v>Î³ñ×³Å³ÙÏ»ï ÷áË³éáõÃÛáõÝÝ»ñÇ ·Íáí í×³ñí»ÉÇù Ñ³Ù³Ë³éÝ ·áõÙ³ñÝ»ñ</v>
          </cell>
        </row>
        <row r="289">
          <cell r="A289" t="str">
            <v>514</v>
          </cell>
          <cell r="B289" t="str">
            <v>ºñÏ³ñ³Å³ÙÏ»ï  ÷áË³éáõÃÛáõÝÝ»ñÇ  ·Íáí í×³ñí»ÉÇù Ñ³Ù³Ë³éÝ ·áõÙ³ñÝ»ñÇ Ï³ñ×³Å³ÙÏ»ï Ù³ë</v>
          </cell>
        </row>
        <row r="290">
          <cell r="A290" t="str">
            <v>5141</v>
          </cell>
          <cell r="B290" t="str">
            <v>îñí³Í »ñÏ³ñ³Å³ÙÏ»ï ÙáõñÑ³ÏÝ»ñÇ ·Íáí í×³ñí»ÉÇù Ñ³Ù³Ë³éÝ ·áõÙ³ñÝ»ñÇ  Ï³ñ×³Å³ÙÏ»ï Ù³ë</v>
          </cell>
        </row>
        <row r="291">
          <cell r="A291" t="str">
            <v>5142</v>
          </cell>
          <cell r="B291" t="str">
            <v>î»Õ³µ³ßËí³Í »ñÏ³ñ³Å³ÙÏ»ï å³ñï³ïáÙë»ñÇ  ·Íáí í×³ñí»ÉÇù Ñ³Ù³Ë³éÝ ·áõÙ³ñÝ»ñÇ Ï³ñ×³Å³ÙÏ»ï Ù³ë</v>
          </cell>
        </row>
        <row r="292">
          <cell r="A292" t="str">
            <v>5143</v>
          </cell>
          <cell r="B292" t="str">
            <v>²ÛÉ »ñÏ³ñ³Å³ÙÏ»ï ÷áË³éáõÃÛáõÝÝ»ñÇ  ·Íáí í×³ñí»ÉÇù Ñ³Ù³Ë³éÝ ·áõÙ³ñÝ»ñÇ Ï³ñ×³Å³ÙÏ»ï Ù³ë</v>
          </cell>
        </row>
        <row r="293">
          <cell r="A293" t="str">
            <v>515</v>
          </cell>
          <cell r="B293" t="str">
            <v>üÇÝ³Ýë³Ï³Ý í³ñÓ³Ï³ÉáõÃÛ³Ý ·Íáí í×³ñí»ÉÇù Ñ³Ù³Ë³éÝ ·áõÙ³ñÝ»ñÇ Ï³ñ×³Å³ÙÏ»ï Ù³ë</v>
          </cell>
        </row>
        <row r="294">
          <cell r="A294" t="str">
            <v>516</v>
          </cell>
          <cell r="B294" t="str">
            <v>âÏñ³Í ïáÏáë³ÛÇÝ Í³Ëë»ñ ³ÙáñïÇ½³óí³Í ³ñÅ»ùáí Ñ³ßí³éíáÕ Ï³ñ×³Å³ÙÏ»ï ýÇÝ³Ýë³Ï³Ý å³ñï³íáñáõÃÛáõÝÝ»ñÇ ·Íáí</v>
          </cell>
        </row>
        <row r="295">
          <cell r="A295" t="str">
            <v>5161</v>
          </cell>
          <cell r="B295" t="str">
            <v>âÏñ³Í ïáÏáë³ÛÇÝ Í³Ëë»ñ Ï³ñ×³Å³ÙÏ»ï µ³ÝÏ³ÛÇÝ í³ñÏ»ñÇ ·Íáí</v>
          </cell>
        </row>
        <row r="296">
          <cell r="A296" t="str">
            <v>5162</v>
          </cell>
          <cell r="B296" t="str">
            <v>âÏñ³Í ïáÏáë³ÛÇÝ Í³Ëë»ñ »ñÏ³ñ³Å³ÙÏ»ï µ³ÝÏ³ÛÇÝ í³ñÏ»ñÇ Ï³ñ×³Å³ÙÏ»ï Ù³ëÇ ·Íáí</v>
          </cell>
        </row>
        <row r="297">
          <cell r="A297" t="str">
            <v>5163</v>
          </cell>
          <cell r="B297" t="str">
            <v>âÏñ³Í ïáÏáë³ÛÇÝ Í³Ëë»ñ Ï³ñ×³Å³ÙÏ»ï ÷áË³éáõÃÛáõÝÝ»ñÇ ·Íáí</v>
          </cell>
        </row>
        <row r="298">
          <cell r="A298" t="str">
            <v>5164</v>
          </cell>
          <cell r="B298" t="str">
            <v>âÏñ³Í ïáÏáë³ÛÇÝ Í³Ëë»ñ »ñÏ³ñ³Å³ÙÏ»ï ÷áË³éáõÃÛáõÝÝ»ñÇ Ï³ñ×³Å³ÙÏ»ï Ù³ëÇ ·Íáí</v>
          </cell>
        </row>
        <row r="299">
          <cell r="A299" t="str">
            <v>5165</v>
          </cell>
          <cell r="B299" t="str">
            <v>âÏñ³Í ïáÏáë³ÛÇÝ Í³Ëë»ñ ýÇÝ³Ýë³Ï³Ý í³ñÓ³Ï³ÉáõÃÛ³Ý Ï³ñ×³Å³ÙÏ»ï Ù³ëÇ ·Íáí</v>
          </cell>
        </row>
        <row r="300">
          <cell r="A300" t="str">
            <v>517</v>
          </cell>
          <cell r="B300" t="str">
            <v>²é¨ïñ³Ï³Ý Ýå³ï³ÏÝ»ñáí å³ÑíáÕ ýÇÝ³Ýë³Ï³Ý å³ñï³íáñáõÃÛáõÝÝ»ñ</v>
          </cell>
        </row>
        <row r="301">
          <cell r="A301" t="str">
            <v>518</v>
          </cell>
          <cell r="B301" t="str">
            <v>àñå»ë Ñ»ç³íáñÙ³Ý ·áñÍÇù Ý³Ë³ï»ëí³Í ÁÝÃ³óÇÏ ýÇÝ³Ýë³Ï³Ý å³ñï³íáñáõÃÛáõÝÝ»ñ</v>
          </cell>
        </row>
        <row r="302">
          <cell r="A302" t="str">
            <v>521</v>
          </cell>
          <cell r="B302" t="str">
            <v>Îñ»¹Çïáñ³Ï³Ý å³ñïù»ñ ·ÝáõÙÝ»ñÇ ·Íáí</v>
          </cell>
        </row>
        <row r="303">
          <cell r="A303" t="str">
            <v>5211</v>
          </cell>
          <cell r="B303" t="str">
            <v>Îñ»¹Çïáñ³Ï³Ý å³ñïù»ñ ëï³óí³Í ÑáõÙùÇ, ÝÛáõÃ»ñÇ ·Íáí </v>
          </cell>
        </row>
        <row r="304">
          <cell r="A304" t="str">
            <v>5212</v>
          </cell>
          <cell r="B304" t="str">
            <v>Îñ»¹Çïáñ³Ï³Ý å³ñïù»ñ ³åñ³ÝùÝ»ñÇ ·ÝáõÙÝ»ñÇ ·Íáí </v>
          </cell>
        </row>
        <row r="305">
          <cell r="A305" t="str">
            <v>5213</v>
          </cell>
          <cell r="B305" t="str">
            <v>Îñ»¹Çïáñ³Ï³Ý å³ñïù»ñ ëï³óí³Í Í³é³ÛáõÃÛáõÝÝ»ñÇ, ÁÝ¹áõÝí³Í ³ßË³ï³ÝùÝ»ñÇ ·Íáí </v>
          </cell>
        </row>
        <row r="306">
          <cell r="A306" t="str">
            <v>5214</v>
          </cell>
          <cell r="B306" t="str">
            <v>Îñ»¹Çïáñ³Ï³Ý å³ñïù»ñ ëï³óí³Í ýÇÝ³Ýë³Ï³Ý ³ÏïÇíÝ»ñÇ ·Íáí </v>
          </cell>
        </row>
        <row r="307">
          <cell r="A307" t="str">
            <v>5215</v>
          </cell>
          <cell r="B307" t="str">
            <v>Îñ»¹Çïáñ³Ï³Ý å³ñïù»ñ ëï³óí³Í ÑÇÙÝ³Ï³Ý ÙÇçáóÝ»ñÇ ·Íáí </v>
          </cell>
        </row>
        <row r="308">
          <cell r="A308" t="str">
            <v>5216</v>
          </cell>
          <cell r="B308" t="str">
            <v>Îñ»¹Çïáñ³Ï³Ý å³ñïù»ñ ³ÛÉ ·ÝáõÙÝ»ñÇ ·Íáí </v>
          </cell>
        </row>
        <row r="309">
          <cell r="A309" t="str">
            <v>523</v>
          </cell>
          <cell r="B309" t="str">
            <v>êï³óí³Í  Ï³ÝË³í×³ñÝ»ñ</v>
          </cell>
        </row>
        <row r="310">
          <cell r="A310" t="str">
            <v>5231</v>
          </cell>
          <cell r="B310" t="str">
            <v>êï³óí³Í Ï³ÝË³í×³ñÝ»ñ í³×³éí»ÉÇù ³ñï³¹ñ³ÝùÇ, ³åñ³ÝùÝ»ñÇ, ³ßË³ï³ÝùÝ»ñÇ, Í³é³ÛáõÃÛáõÝÝ»ñÇ ·Íáí</v>
          </cell>
        </row>
        <row r="311">
          <cell r="A311" t="str">
            <v>5232</v>
          </cell>
          <cell r="B311" t="str">
            <v>êï³óí³Í Ï³ÝË³í×³ñÝ»ñ í³×³éí»ÉÇù áã ÁÝÃ³óÇÏ ³ÏïÇíÝ»ñÇ ·Íáí</v>
          </cell>
        </row>
        <row r="312">
          <cell r="A312" t="str">
            <v>5233</v>
          </cell>
          <cell r="B312" t="str">
            <v>êï³óí³Í Ï³ÝË³í×³ñÝ»ñ ·áñÍ³éÝ³Ï³Ý í³ñÓ³Ï³ÉáõÃÛ³Ý ·Íáí</v>
          </cell>
        </row>
        <row r="313">
          <cell r="A313" t="str">
            <v>5234</v>
          </cell>
          <cell r="B313" t="str">
            <v>²ÛÉ Ýå³ï³ÏÝ»ñáí ëï³óí³Í Ï³ÝË³í×³ñÝ»ñ</v>
          </cell>
        </row>
        <row r="314">
          <cell r="A314" t="str">
            <v>524</v>
          </cell>
          <cell r="B314" t="str">
            <v>Î³ñ×³Å³ÙÏ»ï Ïñ»¹Çïáñ³Ï³Ý å³ñïù»ñ µÛáõç»ÇÝ </v>
          </cell>
        </row>
        <row r="315">
          <cell r="A315" t="str">
            <v>5241</v>
          </cell>
          <cell r="B315" t="str">
            <v>Î³ñ×³Å³ÙÏ»ï Ïñ»¹Çïáñ³Ï³Ý å³ñïù»ñ ß³ÑáõÃ³Ñ³ñÏÇ ·Íáí</v>
          </cell>
        </row>
        <row r="316">
          <cell r="A316" t="str">
            <v>5242</v>
          </cell>
          <cell r="B316" t="str">
            <v>Î³ñ×³Å³ÙÏ»ï Ïñ»¹Çïáñ³Ï³Ý å³ñïù»ñ »Ï³Ùï³Ñ³ñÏÇ ·Íáí</v>
          </cell>
        </row>
        <row r="317">
          <cell r="A317" t="str">
            <v>5243</v>
          </cell>
          <cell r="B317" t="str">
            <v>Î³ñ×³Å³ÙÏ»ï Ïñ»¹Çïáñ³Ï³Ý å³ñïù»ñ ³í»É³óí³Í ³ñÅ»ùÇ Ñ³ñÏÇ ·Íáí</v>
          </cell>
        </row>
        <row r="318">
          <cell r="A318" t="str">
            <v>5244</v>
          </cell>
          <cell r="B318" t="str">
            <v>Î³ñ×³Å³ÙÏ»ï Ïñ»¹Çïáñ³Ï³Ý å³ñïù»ñ ³ÏóÇ½³ÛÇÝ Ñ³ñÏÇ ·Íáí</v>
          </cell>
        </row>
        <row r="319">
          <cell r="A319" t="str">
            <v>5245</v>
          </cell>
          <cell r="B319" t="str">
            <v>Î³ñ×³Å³ÙÏ»ï Ïñ»¹Çïáñ³Ï³Ý å³ñïù»ñ ·áõÛù³Ñ³ñÏÇ ·Íáí</v>
          </cell>
        </row>
        <row r="320">
          <cell r="A320" t="str">
            <v>5246</v>
          </cell>
          <cell r="B320" t="str">
            <v>Î³ñ×³Å³ÙÏ»ï Ïñ»¹Çïáñ³Ï³Ý å³ñïù»ñ ÑáÕÇ Ñ³ñÏÇ ·Íáí</v>
          </cell>
        </row>
        <row r="321">
          <cell r="A321" t="str">
            <v>5247</v>
          </cell>
          <cell r="B321" t="str">
            <v>Î³ñ×³Å³ÙÏ»ï Ïñ»¹Çïáñ³Ï³Ý å³ñïù»ñ Ù³ùë³ïáõñùÇ ·Íáí</v>
          </cell>
        </row>
        <row r="322">
          <cell r="A322" t="str">
            <v>5248</v>
          </cell>
          <cell r="B322" t="str">
            <v>Î³ñ×³Å³ÙÏ»ï Ïñ»¹Çïáñ³Ï³Ý å³ñïù»ñ Ñ³ñÏ»ñÇ ¹ÇÙ³ó Ñ³ßí³ñÏí³Í ïáõÛÅ»ñÇ, ïáõ·³ÝùÝ»ñÇ ·Íáí</v>
          </cell>
        </row>
        <row r="323">
          <cell r="A323" t="str">
            <v>5249</v>
          </cell>
          <cell r="B323" t="str">
            <v>Î³ñ×³Å³ÙÏ»ï Ïñ»¹Çïáñ³Ï³Ý å³ñïù»ñ ³ÛÉ å³ñï³¹Çñ í×³ñÝ»ñÇ ·Íáí</v>
          </cell>
        </row>
        <row r="324">
          <cell r="A324" t="str">
            <v>525</v>
          </cell>
          <cell r="B324" t="str">
            <v>Î³ñ×³Å³ÙÏ»ï Ïñ»¹Çïáñ³Ï³Ý å³ñïù»ñ å³ñï³¹Çñ ëáóÇ³É³Ï³Ý ³å³Ñáí³·ñáõÃÛ³Ý ·Íáí</v>
          </cell>
        </row>
        <row r="325">
          <cell r="A325" t="str">
            <v>5251</v>
          </cell>
          <cell r="B325" t="str">
            <v>Î³ñ×³Å³ÙÏ»ï Ïñ»¹Çïáñ³Ï³Ý å³ñïù»ñ í×³ñí³Í ³ßË³ï³í³ñÓÇ ¹ÇÙ³ó Ñ³ßí»·ñí³Í å³ñï³¹Çñ ëáóÇ³É³Ï³Ý ³å³Ñáí³·ñáõÃÛ³Ý  ·Íáí</v>
          </cell>
        </row>
        <row r="326">
          <cell r="A326" t="str">
            <v>5252</v>
          </cell>
          <cell r="B326" t="str">
            <v>Î³ñ×³Å³ÙÏ»ï Ïñ»¹Çïáñ³Ï³Ý å³ñïù»ñ Ñ³ßí³ñÏí³Í, µ³Ûó ãí×³ñí³Í ³ßË³ï³í³ñÓÇ ¹ÇÙ³ó Ñ³ßí»·ñí³Í å³ñï³¹Çñ ëáóÇ³É³Ï³Ý ³å³Ñáí³·ñáõÃÛ³Ý  ·Íáí</v>
          </cell>
        </row>
        <row r="327">
          <cell r="A327" t="str">
            <v>527</v>
          </cell>
          <cell r="B327" t="str">
            <v>Îñ»¹Çïáñ³Ï³Ý å³ñïù»ñ ³ßË³ï³í³ñÓÇ ¨ ³ßË³ï³ÏÇóÝ»ñÇ ³ÛÉ Ï³ñ×³Å³ÙÏ»ï Ñ³ïáõóáõÙÝ»ñÇ ·Íáí</v>
          </cell>
        </row>
        <row r="328">
          <cell r="A328" t="str">
            <v>5271</v>
          </cell>
          <cell r="B328" t="str">
            <v>Î³ñ×³Å³ÙÏ»ï Ïñ»¹Çïáñ³Ï³Ý å³ñïù»ñ ³ßË³ï³í³ñÓÇ í×³ñÙ³Ý ·Íáí</v>
          </cell>
        </row>
        <row r="329">
          <cell r="A329" t="str">
            <v>5272</v>
          </cell>
          <cell r="B329" t="str">
            <v>Î³ñ×³Å³ÙÏ»ï Ïñ»¹Çïáñ³Ï³Ý å³ñïù»ñ ÷³ËÑ³ïáõó»ÉÇ µ³ó³Ï³ÛáõÃÛáõÝÝ»ñÇ ·Íáí</v>
          </cell>
        </row>
        <row r="330">
          <cell r="A330" t="str">
            <v>5273</v>
          </cell>
          <cell r="B330" t="str">
            <v>Î³ñ×³Å³ÙÏ»ï Ïñ»¹Çïáñ³Ï³Ý å³ñïù»ñ å³ñ·¨³í×³ñÝ»ñÇ ·Íáí</v>
          </cell>
        </row>
        <row r="331">
          <cell r="A331" t="str">
            <v>5274</v>
          </cell>
          <cell r="B331" t="str">
            <v>Î³ñ×³Å³ÙÏ»ï Ïñ»¹Çïáñ³Ï³Ý å³ñïù»ñ ³í³Ý¹³·ñí³Í Ñ³ïáõóáõÙÝ»ñÇ ·Íáí</v>
          </cell>
        </row>
        <row r="332">
          <cell r="A332" t="str">
            <v>528</v>
          </cell>
          <cell r="B332" t="str">
            <v>Îñ»¹Çïáñ³Ï³Ý å³ñïù»ñ ³ßË³ï³ÏÇóÝ»ñÇÝ ³ÛÉ ·áñÍ³éáõÃÛáõÝÝ»ñÇ ·Íáí</v>
          </cell>
        </row>
        <row r="333">
          <cell r="A333" t="str">
            <v>5281</v>
          </cell>
          <cell r="B333" t="str">
            <v>Îñ»¹Çïáñ³Ï³Ý å³ñïù»ñ ³ßË³ï³ÏÇóÝ»ñÇÝ ³éÑ³ßÇí ·áõÙ³ñÝ»ñÇ ·Íáí</v>
          </cell>
        </row>
        <row r="334">
          <cell r="A334" t="str">
            <v>5282</v>
          </cell>
          <cell r="B334" t="str">
            <v>Îñ»¹Çïáñ³Ï³Ý å³ñïù»ñ ³ßË³ï³ÏÇóÝ»ñÇÝ  ³ÛÉ ·áñÍ³éáõÃÛáõÝÝ»ñÇ ·Íáí</v>
          </cell>
        </row>
        <row r="335">
          <cell r="A335" t="str">
            <v>529</v>
          </cell>
          <cell r="B335" t="str">
            <v>Î³ñ×³Å³ÙÏ»ï Ïñ»¹Çïáñ³Ï³Ý å³ñïù»ñ  Ù³ëÝ³ÏÇóÝ»ñÇÝ  (ÑÇÙÝ³¹ÇñÝ»ñÇÝ)</v>
          </cell>
        </row>
        <row r="336">
          <cell r="A336" t="str">
            <v>531</v>
          </cell>
          <cell r="B336" t="str">
            <v>²ÛÉ ÁÝÃ³óÇÏ å³ñï³íáñáõÃÛáõÝÝ»ñ </v>
          </cell>
        </row>
        <row r="337">
          <cell r="A337" t="str">
            <v>5311</v>
          </cell>
          <cell r="B337" t="str">
            <v>Îñ»¹Çïáñ³Ï³Ý å³ñïù»ñ ·áñÍ³éÝ³Ï³Ý í³ñÓ³Ï³ÉáõÃÛ³Ý ·Íáí </v>
          </cell>
        </row>
        <row r="338">
          <cell r="A338" t="str">
            <v>5312</v>
          </cell>
          <cell r="B338" t="str">
            <v>Îñ»¹Çïáñ³Ï³Ý å³ñïù»ñ ïáõÛÅ»ñÇ, ïáõ·³ÝùÝ»ñÇ ·Íáí</v>
          </cell>
        </row>
        <row r="339">
          <cell r="A339" t="str">
            <v>5313</v>
          </cell>
          <cell r="B339" t="str">
            <v>Îñ»¹Çïáñ³Ï³Ý å³ñïù»ñ ³å³Ñáí³·ñ³í×³ñÝ»ñÇ ·Íáí</v>
          </cell>
        </row>
        <row r="340">
          <cell r="A340" t="str">
            <v>5314</v>
          </cell>
          <cell r="B340" t="str">
            <v>Îñ»¹Çïáñ³Ï³Ý å³ñïù»ñ Ó»éù µ»ñí³Í Ó»éÝ³ñÏ³ïÇñ³Ï³Ý ·áñÍáõÝ»áõÃÛ³Ý ·Íáí </v>
          </cell>
        </row>
        <row r="341">
          <cell r="A341" t="str">
            <v>5315</v>
          </cell>
          <cell r="B341" t="str">
            <v>Ü»ñïÝï»ë³Ï³Ý ß³ñÅ</v>
          </cell>
        </row>
        <row r="342">
          <cell r="A342" t="str">
            <v>5315-1</v>
          </cell>
          <cell r="B342" t="str">
            <v>Ü»ñïÝï»ë³Ï³Ý ß³ñÅ ºñ¨³Ý</v>
          </cell>
        </row>
        <row r="343">
          <cell r="A343" t="str">
            <v>5315-2</v>
          </cell>
          <cell r="B343" t="str">
            <v>Ü»ñïÝï»ë³Ï³Ý ß³ñÅ ¶ÛáõÙñÇ</v>
          </cell>
        </row>
        <row r="344">
          <cell r="A344" t="str">
            <v>541</v>
          </cell>
          <cell r="B344" t="str">
            <v>ºÏ³ÙáõïÝ»ñÇÝ í»ñ³µ»ñáÕ ßÝáñÑÝ»ñ</v>
          </cell>
        </row>
        <row r="345">
          <cell r="A345" t="str">
            <v>542</v>
          </cell>
          <cell r="B345" t="str">
            <v>ÀÝÃ³óÇÏ å³ñï³íáñáõÃÛáõÝÝ»ñ Ñ»ï³Ó·í³Í Ñ³ñÏ»ñÇ ·Íáí</v>
          </cell>
        </row>
        <row r="346">
          <cell r="A346" t="str">
            <v>543</v>
          </cell>
          <cell r="B346" t="str">
            <v>ÀÝÃ³óÇÏ å³ÑáõëïÝ»ñ</v>
          </cell>
        </row>
        <row r="347">
          <cell r="A347" t="str">
            <v>5431</v>
          </cell>
          <cell r="B347" t="str">
            <v>ºñ³ßËÇù³ÛÇÝ í³×³éùÝ»ñÇ ·Íáí ÁÝÃ³óÇÏ å³ÑáõëïÝ»ñ</v>
          </cell>
        </row>
        <row r="348">
          <cell r="A348" t="str">
            <v>5432</v>
          </cell>
          <cell r="B348" t="str">
            <v>²Ýµ³ñ»Ýå³ëï å³ÛÙ³Ý³·ñ»ñÇ ·Íáí ÁÝÃ³óÇÏ å³ÑáõëïÝ»ñ</v>
          </cell>
        </row>
        <row r="349">
          <cell r="A349" t="str">
            <v>5433</v>
          </cell>
          <cell r="B349" t="str">
            <v>îñ³Ù³¹ñí³Í »ñ³ßË³íáñáõÃÛáõÝÝ»ñÇ ¨ »ñ³ßËÇùÝ»ñÇ ·Íáí ÁÝÃ³óÇÏ å³ÑáõëïÝ»ñ</v>
          </cell>
        </row>
        <row r="350">
          <cell r="A350" t="str">
            <v>5434</v>
          </cell>
          <cell r="B350" t="str">
            <v>àã ÁÝÃ³óÇÏ å³ÑáõëïÝ»ñÇ ÁÝÃ³óÇÏ Ù³ë</v>
          </cell>
        </row>
        <row r="351">
          <cell r="A351">
            <v>611</v>
          </cell>
          <cell r="B351" t="str">
            <v>²ñï³¹ñ³ÝùÇ, ³åñ³ÝùÝ»ñÇ, ³ßË³ï³ÝùÝ»ñÇ, Í³é³ÛáõÃÛáõÝÝ»ñÇ Çñ³óáõÙÇó  Ñ³ëáõÛÃ</v>
          </cell>
        </row>
        <row r="352">
          <cell r="A352">
            <v>6111</v>
          </cell>
          <cell r="B352" t="str">
            <v>²ñï³¹ñ³ÝùÇ  í³×³éùÝ»ñÇó  Ñ³ëáõÛÃ</v>
          </cell>
        </row>
        <row r="353">
          <cell r="A353">
            <v>6112</v>
          </cell>
          <cell r="B353" t="str">
            <v>²åñ³ÝùÝ»ñÇ í³×³éùÝ»ñÇó  Ñ³ëáõÛÃ</v>
          </cell>
        </row>
        <row r="354">
          <cell r="A354">
            <v>6113</v>
          </cell>
          <cell r="B354" t="str">
            <v>²ßË³ï³ÝùÝ»ñÇ Ï³ï³ñáõÙÇó Ñ³ëáõÛÃ</v>
          </cell>
        </row>
        <row r="355">
          <cell r="A355">
            <v>6114</v>
          </cell>
          <cell r="B355" t="str">
            <v>Ì³é³ÛáõÃÛáõÝÝ»ñÇ Ù³ïáõóáõÙÇó Ñ³ëáõÛÃ</v>
          </cell>
        </row>
        <row r="356">
          <cell r="A356" t="str">
            <v>612</v>
          </cell>
          <cell r="B356" t="str">
            <v>Æñ³óí³Í ³ñï³¹ñ³ÝùÇ, ³åñ³ÝùÝ»ñÇ Ñ»ï í»ñ³¹³ñÓáõÙÇó ¨ ·Ý»ñÇ Çç»óáõÙÇó Ñ³ëáõÛÃÇ ×ß·ñïáõÙ</v>
          </cell>
        </row>
        <row r="357">
          <cell r="A357">
            <v>6121</v>
          </cell>
          <cell r="B357" t="str">
            <v>Æñ³óí³Í ³ñï³¹ñ³ÝùÇ, ³åñ³ÝùÝ»ñÇ Ñ»ï í»ñ³¹³ñÓáõÙÇó Ñ³ëáõÛÃÇ ×ß·ñïáõÙ </v>
          </cell>
        </row>
        <row r="358">
          <cell r="A358">
            <v>6122</v>
          </cell>
          <cell r="B358" t="str">
            <v>Æñ³óí³Í ³ñï³¹ñ³ÝùÇ, ³åñ³ÝùÝ»ñÇ, Í³é³ÛáõÃÛáõÝÝ»ñÇ, ³ßË³ï³ÝùÝ»ñÇ ·Ý»ñÇ Çç»óáõÙÇó Ñ³ëáõÛÃÇ ×ß·ñïáõÙ</v>
          </cell>
        </row>
        <row r="359">
          <cell r="A359" t="str">
            <v>614</v>
          </cell>
          <cell r="B359" t="str">
            <v>¶áñÍ³éÝ³Ï³Ý ³ÛÉ »Ï³ÙáõïÝ»ñ</v>
          </cell>
        </row>
        <row r="360">
          <cell r="A360" t="str">
            <v>6141</v>
          </cell>
          <cell r="B360" t="str">
            <v>²ÛÉ å³ß³ñÝ»ñÇ í³×³éùÝ»ñÇó (ûï³ñáõÙÝ»ñÇó) »Ï³ÙáõïÝ»ñ</v>
          </cell>
        </row>
        <row r="361">
          <cell r="A361" t="str">
            <v>6142</v>
          </cell>
          <cell r="B361" t="str">
            <v>ä³ß³ñÝ»ñÇ ³ñÅ»ùÇ ÷á÷áËáõÃÛáõÝÇó »Ï³ÙáõïÝ»ñ, í³×³éùÝ»ñÇ ·Íáí ¹»µÇïáñ³Ï³Ý å³ñïù»ñÇ ÏáñáõëïÝ»ñÇ (ÑÝ³ñ³íáñ ÏáñáõëïÝ»ñÇ å³ÑáõëïÇ) Ñ³Ï³¹ñáõÙÇó »Ï³ÙáõïÝ»ñ</v>
          </cell>
        </row>
        <row r="362">
          <cell r="A362" t="str">
            <v>6143</v>
          </cell>
          <cell r="B362" t="str">
            <v>¶áñÍ³éÝ³Ï³Ý í³ñÓ³Ï³ÉáõÃÛáõÝÇó »Ï³ÙáõïÝ»ñ</v>
          </cell>
        </row>
        <row r="363">
          <cell r="A363" t="str">
            <v>6144</v>
          </cell>
          <cell r="B363" t="str">
            <v>ºÏ³ÙáõïÝ»ñ ïáõÛÅ»ñÇó, ïáõ·³ÝùÝ»ñÇó</v>
          </cell>
        </row>
        <row r="364">
          <cell r="A364" t="str">
            <v>6145</v>
          </cell>
          <cell r="B364" t="str">
            <v>ÜÛáõÃ³Ï³Ý íÝ³ëÇ ÷áËÑ³ïáõóáõÙÇó »Ï³ÙáõïÝ»ñ</v>
          </cell>
        </row>
        <row r="365">
          <cell r="A365" t="str">
            <v>6146</v>
          </cell>
          <cell r="B365" t="str">
            <v>¶áñÍ³éÝ³Ï³Ý ³ÛÉ »Ï³ÙáõïÝ»ñ</v>
          </cell>
        </row>
        <row r="366">
          <cell r="A366" t="str">
            <v>621</v>
          </cell>
          <cell r="B366" t="str">
            <v>àã ÁÝÃ³óÇÏ  ³ÏïÇíÝ»ñÇ í³×³éùÝ»ñÇó (ûï³ñáõÙÝ»ñÇó) »Ï³ÙáõïÝ»ñ</v>
          </cell>
        </row>
        <row r="367">
          <cell r="A367" t="str">
            <v>6211</v>
          </cell>
          <cell r="B367" t="str">
            <v>ÐÇÙÝ³Ï³Ý ÙÇçáóÝ»ñÇ í³×³éùÝ»ñÇó (ûï³ñáõÙÝ»ñÇó) »Ï³ÙáõïÝ»ñ</v>
          </cell>
        </row>
        <row r="368">
          <cell r="A368" t="str">
            <v>6212</v>
          </cell>
          <cell r="B368" t="str">
            <v>àã ÝÛáõÃ³Ï³Ý  ³ÏïÇíÝ»ñÇ í³×³éùÝ»ñÇó (ûï³ñáõÙÝ»ñÇó) »Ï³ÙáõïÝ»ñ</v>
          </cell>
        </row>
        <row r="369">
          <cell r="A369" t="str">
            <v>6213</v>
          </cell>
          <cell r="B369" t="str">
            <v>àã ÁÝÃ³óÇÏ  ýÇÝ³Ýë³Ï³Ý ³ÏïÇíÝ»ñÇ í³×³éùÝ»ñÇó (ûï³ñáõÙÝ»ñÇó) »Ï³ÙáõïÝ»ñ</v>
          </cell>
        </row>
        <row r="370">
          <cell r="A370" t="str">
            <v>6214</v>
          </cell>
          <cell r="B370" t="str">
            <v>²ÛÉ áã ÁÝÃ³óÇÏ ³ÏïÇíÝ»ñÇ í³×³éùÝ»ñÇó (ûï³ñáõÙÝ»ñÇó) »Ï³ÙáõïÝ»ñ</v>
          </cell>
        </row>
        <row r="371">
          <cell r="A371" t="str">
            <v>622</v>
          </cell>
          <cell r="B371" t="str">
            <v>ÀÝÃ³óÇÏ ýÇÝ³Ýë³Ï³Ý ³ÏïÇíÝ»ñÇ í³×³éùÝ»ñÇó (ûï³ñáõÙÝ»ñÇó) »Ï³ÙáõïÝ»ñ</v>
          </cell>
        </row>
        <row r="372">
          <cell r="A372" t="str">
            <v>623</v>
          </cell>
          <cell r="B372" t="str">
            <v>ÀÝ¹Ñ³ïíáÕ ·áñÍ³éÝáõÃÛ³ÝÁ í»ñ³·ñ»ÉÇ ³ÏïÇíÝ»ñÇ í³×³éùÝ»ñÇó (ûï³ñáõÙÝ»ñÇó) ¨ å³ñï³íáñáõÃÛáõÝÝ»ñÇ  Ù³ñáõÙÝ»ñÇó »Ï³ÙáõïÝ»ñ</v>
          </cell>
        </row>
        <row r="373">
          <cell r="A373" t="str">
            <v>624</v>
          </cell>
          <cell r="B373" t="str">
            <v>àã ÁÝÃ³óÇÏ ÝÛáõÃ³Ï³Ý ³ÏïÇíÝ»ñÇ ¨ áã ÝÛáõÃ³Ï³Ý ³ÏïÇíÝ»ñÇ í»ñ³ã³÷áõÙÇó »Ï³ÙáõïÝ»ñ</v>
          </cell>
        </row>
        <row r="374">
          <cell r="A374" t="str">
            <v>6241</v>
          </cell>
          <cell r="B374" t="str">
            <v>ÐÇÙÝ³Ï³Ý ÙÇçáóÝ»ñÇ í»ñ³·Ý³Ñ³ïáõÙÇó »Ï³ÙáõïÝ»ñ</v>
          </cell>
        </row>
        <row r="375">
          <cell r="A375" t="str">
            <v>6242</v>
          </cell>
          <cell r="B375" t="str">
            <v>àã ÝÛáõÃ³Ï³Ý ³ÏïÇíÝ»ñÇ í»ñ³·Ý³Ñ³ïáõÙÇó »Ï³ÙáõïÝ»ñ</v>
          </cell>
        </row>
        <row r="376">
          <cell r="A376" t="str">
            <v>6243</v>
          </cell>
          <cell r="B376" t="str">
            <v>ÐÇÙÝ³Ï³Ý ÙÇçáóÝ»ñÇ ·Íáí ³ñÅ»½ñÏÙ³Ý ÏáñëïÇ Ñ³Ï³¹³ñÓáõÙÇó »Ï³ÙáõïÝ»ñ</v>
          </cell>
        </row>
        <row r="377">
          <cell r="A377" t="str">
            <v>6244</v>
          </cell>
          <cell r="B377" t="str">
            <v>àã ÝÛáõÃ³Ï³Ý ³ÏïÇíÝ»ñÇ ·Íáí ³ñÅ»½ñÏÙ³Ý ÏáñëïÇ Ñ³Ï³¹³ñÓáõÙÇó »Ï³ÙáõïÝ»ñ</v>
          </cell>
        </row>
        <row r="378">
          <cell r="A378" t="str">
            <v>6245</v>
          </cell>
          <cell r="B378" t="str">
            <v>Ü»ñ¹ñáõÙ³ÛÇÝ ·áõÛùÇ í»ñ³¹³ñÓáõÙÇó »Ï³ÙáõïÝ»ñ</v>
          </cell>
        </row>
        <row r="379">
          <cell r="A379" t="str">
            <v>6246</v>
          </cell>
          <cell r="B379" t="str">
            <v>²ñï³ñÅáõÛÃÇ ÷áË³ñÅ»ù³ÛÇÝ ï³ñµ»ñáõÃÛáõÝÝ»ñÇó »Ï³ÙáõïÝ»ñ</v>
          </cell>
        </row>
        <row r="380">
          <cell r="A380" t="str">
            <v>626</v>
          </cell>
          <cell r="B380" t="str">
            <v>àã ·áñÍ³éÝ³Ï³Ý ýÇÝ³Ýë³Ï³Ý ·áñÍÇùÝ»ñÇ í»ñ³ã³÷áõÙÇó ¨ ³ñÅ»½ñÏÙ³Ý (³ÝÑ³í³ù³·ñ»ÉÇáõÃÛ³Ý) Ñ³Ï³¹³ñÓáõÙÇó »Ï³ÙáõïÝ»ñ</v>
          </cell>
        </row>
        <row r="381">
          <cell r="A381" t="str">
            <v>6261</v>
          </cell>
          <cell r="B381" t="str">
            <v>²é¨ïñ³Ï³Ý Ýå³ï³ÏÝ»ñáí å³ÑíáÕ áã ·áñÍ³éÝ³Ï³Ý ýÇÝ³Ýë³Ï³Ý ³ÏïÇíÝ»ñÇ í»ñ³ã³÷áõÙÇó »Ï³ÙáõïÝ»ñ</v>
          </cell>
        </row>
        <row r="382">
          <cell r="A382" t="str">
            <v>6262</v>
          </cell>
          <cell r="B382" t="str">
            <v>²é¨ïñ³Ï³Ý Ýå³ï³ÏÝ»ñáí å³ÑíáÕ áã ·áñÍ³éÝ³Ï³Ý ýÇÝ³Ýë³Ï³Ý å³ñï³íáñáõÃÛáõÝÝ»ñÇ í»ñ³ã³÷áõÙÇó »Ï³ÙáõïÝ»ñ</v>
          </cell>
        </row>
        <row r="383">
          <cell r="A383" t="str">
            <v>6263</v>
          </cell>
          <cell r="B383" t="str">
            <v>ì³×³éùÇ Ñ³Ù³ñ Ù³ïã»ÉÇ áã ·áñÍ³éÝ³Ï³Ý ýÇÝ³Ýë³Ï³Ý ³ÏïÇíÝ»ñÇ í»ñ³ã³÷áõÙÇó »Ï³ÙáõïÝ»ñ</v>
          </cell>
        </row>
        <row r="384">
          <cell r="A384" t="str">
            <v>6264</v>
          </cell>
          <cell r="B384" t="str">
            <v>àã ·áñÍ³éÝ³Ï³Ý Ñ»ç³íáñÙ³Ý ·áñÍÇùÝ»ñÇ  í»ñ³ã³÷áõÙÇó »Ï³ÙáõïÝ»ñ</v>
          </cell>
        </row>
        <row r="385">
          <cell r="A385" t="str">
            <v>6265</v>
          </cell>
          <cell r="B385" t="str">
            <v>àã ·áñÍ³éÝ³Ï³Ý ýÇÝ³Ýë³Ï³Ý ·áñÍÇùÝ»ñÇ ·Íáí ³ñÅ»½ñÏÙ³Ý (³ÝÑ³í³ù³·ñ»ÉÇáõÃÛ³Ý) Ñ³Ï³¹³ñÓáõÙÇó  »Ï³ÙáõïÝ»ñ</v>
          </cell>
        </row>
        <row r="386">
          <cell r="A386" t="str">
            <v>627</v>
          </cell>
          <cell r="B386" t="str">
            <v>üÇÝ³Ýë³Ï³Ý Ý»ñ¹ñáõÙÝ»ñÇó »Ï³ÙáõïÝ»ñ</v>
          </cell>
        </row>
        <row r="387">
          <cell r="A387" t="str">
            <v>6271</v>
          </cell>
          <cell r="B387" t="str">
            <v>Þ³Ñ³µ³ÅÇÝÝ»ñ</v>
          </cell>
        </row>
        <row r="388">
          <cell r="A388" t="str">
            <v>6272</v>
          </cell>
          <cell r="B388" t="str">
            <v>îáÏáë³ÛÇÝ »Ï³ÙáõïÝ»ñ Ñ³ßíÇ ³é³Í ·áñÍ³ñùÇ Ñ»ï Ï³åí³Í Í³ËëáõÙÝ»ñ,</v>
          </cell>
        </row>
        <row r="389">
          <cell r="A389" t="str">
            <v>6273</v>
          </cell>
          <cell r="B389" t="str">
            <v>üÇÝ³Ýë³Ï³Ý í³ñÓ³Ï³ÉáõÃÛáõÝÇó »Ï³ÙáõïÝ»ñ Ñ³ßíÇ ³é³Í ·áñÍ³ñùÇ Ñ»ï Ï³åí³Í Í³ËëáõÙÝ»ñÁ</v>
          </cell>
        </row>
        <row r="390">
          <cell r="A390" t="str">
            <v>628</v>
          </cell>
          <cell r="B390" t="str">
            <v>²ÏïÇíÝ»ñÇÝ í»ñ³µ»ñáÕ ßÝáñÑÝ»ñÇó »Ï³ÙáõïÝ»ñ</v>
          </cell>
        </row>
        <row r="391">
          <cell r="A391" t="str">
            <v>629</v>
          </cell>
          <cell r="B391" t="str">
            <v>àã ·áñÍ³éÝ³Ï³Ý ³ÛÉ »Ï³ÙáõïÝ»ñ</v>
          </cell>
        </row>
        <row r="392">
          <cell r="A392" t="str">
            <v>6291</v>
          </cell>
          <cell r="B392" t="str">
            <v>Î³å³Ïóí³Í Ï³½Ù³Ï»ñåáõÃÛáõÝÝ»ñÇ ß³ÑáõÛÃÇ µ³ÅÝ»Ù³ëÁª Ý»ñ¹ñáõÙÝ»ñÁ µ³ÅÝ»Ù³ëÝ³ÏóáõÃÛ³Ý Ù»Ãá¹áí Ñ³ßí³é»ÉÇë</v>
          </cell>
        </row>
        <row r="393">
          <cell r="A393" t="str">
            <v>6292</v>
          </cell>
          <cell r="B393" t="str">
            <v>àñå»ë ë»÷³Ï³Ý Ï³åÇï³ÉÇ ·áñÍÇùÝ»ñ ¹³ë³Ï³ñ·í³Í ³Í³ÝóÛ³É ·áñÍÇùÝ»ñÇ ³ñÅ»ùÇ Ýí³½áõÙÇó »Ï³ÙáõïÝ»ñ</v>
          </cell>
        </row>
        <row r="394">
          <cell r="A394">
            <v>631</v>
          </cell>
          <cell r="B394" t="str">
            <v>²ñï³ëáíáñ »Ï³ÙáõïÝ»ñ</v>
          </cell>
        </row>
        <row r="395">
          <cell r="A395" t="str">
            <v>641</v>
          </cell>
          <cell r="B395" t="str">
            <v>Ü³Ëáñ¹ ï³ñÇÝ»ñÇ »Ï³ÙáõïÝ»ñ</v>
          </cell>
        </row>
        <row r="396">
          <cell r="A396" t="str">
            <v>6411</v>
          </cell>
          <cell r="B396" t="str">
            <v>Ü³Ëáñ¹ ï³ñÇÝ»ñÇ ·áñÍ³éÝ³Ï³Ý ·áñÍáõÝ»áõÃÛáõÝÇó »Ï³ÙáõïÝ»ñ (¿³Ï³Ý ëË³ÉÝ»ñÇ áõÕÕÙ³Ý ³ñ¹ÛáõÝùáõÙ)</v>
          </cell>
        </row>
        <row r="397">
          <cell r="A397" t="str">
            <v>6412</v>
          </cell>
          <cell r="B397" t="str">
            <v>Ü³Ëáñ¹ ï³ñÇÝ»ñÇ ·áñÍ³éÝ³Ï³Ý ·áñÍáõÝ»áõÃÛáõÝÇó »Ï³ÙáõïÝ»ñ (Ñ³ßí³å³Ñ³Ï³Ý Ñ³ßí³éÙ³Ý ù³Õ³ù³Ï³ÝáõÃÛ³Ý ÷á÷áËáõÃÛáõÝÝ»ñÇ ³ñ¹ÛáõÝùáõÙ)</v>
          </cell>
        </row>
        <row r="398">
          <cell r="A398" t="str">
            <v>6413</v>
          </cell>
          <cell r="B398" t="str">
            <v>Ü³Ëáñ¹ ï³ñÇÝ»ñÇ áã ·áñÍ³éÝ³Ï³Ý ·áñÍáõÝ»áõÃÛáõÝÇó »Ï³ÙáõïÝ»ñ (¿³Ï³Ý ëË³ÉÝ»ñÇ áõÕÕÙ³Ý ³ñ¹ÛáõÝùáõÙ)</v>
          </cell>
        </row>
        <row r="399">
          <cell r="A399" t="str">
            <v>6414</v>
          </cell>
          <cell r="B399" t="str">
            <v>Ü³Ëáñ¹ ï³ñÇÝ»ñÇ áã ·áñÍ³éÝ³Ï³Ý ·áñÍáõÝ»áõÃÛáõÝÇó »Ï³ÙáõïÝ»ñ (Ñ³ßí³å³Ñ³Ï³Ý Ñ³ßí³éÙ³Ý ù³Õ³ù³Ï³ÝáõÃÛ³Ý ÷á÷áËáõÃÛáõÝÝ»ñÇ ³ñ¹ÛáõÝùáõÙ)</v>
          </cell>
        </row>
        <row r="400">
          <cell r="A400" t="str">
            <v>6415</v>
          </cell>
          <cell r="B400" t="str">
            <v>Ü³Ëáñ¹ ï³ñÇÝ»ñÇ ³ñï³ëáíáñ ¹»åù»ñÇó »Ï³ÙáõïÝ»ñ</v>
          </cell>
        </row>
        <row r="401">
          <cell r="A401">
            <v>711</v>
          </cell>
          <cell r="B401" t="str">
            <v>Æñ³óí³Í ³ñï³¹ñ³ÝùÇ, ³åñ³ÝùÝ»ñÇ, ³ßË³ï³ÝùÝ»ñÇ, Í³é³ÛáõÃÛáõÝÝ»ñÇ ÇÝùÝ³ñÅ»ù</v>
          </cell>
        </row>
        <row r="402">
          <cell r="A402">
            <v>7111</v>
          </cell>
          <cell r="B402" t="str">
            <v>ì³×³éí³Í ³ñï³¹ñ³ÝùÇ ÇÝùÝ³ñÅ»ù</v>
          </cell>
        </row>
        <row r="403">
          <cell r="A403">
            <v>7112</v>
          </cell>
          <cell r="B403" t="str">
            <v>ì³×³éí³Í ³åñ³ÝùÝ»ñÇ ÇÝùÝ³ñÅ»ù</v>
          </cell>
        </row>
        <row r="404">
          <cell r="A404">
            <v>7113</v>
          </cell>
          <cell r="B404" t="str">
            <v>Î³ï³ñí³Í ³ßË³ï³ÝùÝ»ñÇ ÇÝùÝ³ñÅ»ù</v>
          </cell>
        </row>
        <row r="405">
          <cell r="A405">
            <v>7114</v>
          </cell>
          <cell r="B405" t="str">
            <v>Ø³ïáõóí³Í Í³é³ÛáõÃÛáõÝÝ»ñÇ ÇÝùÝ³ñÅ»ù</v>
          </cell>
        </row>
        <row r="406">
          <cell r="A406" t="str">
            <v>712</v>
          </cell>
          <cell r="B406" t="str">
            <v>Æñ³óÙ³Ý  Í³Ëë»ñ</v>
          </cell>
        </row>
        <row r="407">
          <cell r="A407">
            <v>7121</v>
          </cell>
          <cell r="B407" t="str">
            <v>²ßË³ï³ÝùÇ í×³ñÙ³Ý Í³Ëë»ñ, ëáóÇ³É³Ï³Ý ³å³Ñáí³·ñáõÃÛ³Ý í×³ñÝ»ñ</v>
          </cell>
        </row>
        <row r="408">
          <cell r="A408">
            <v>7122</v>
          </cell>
          <cell r="B408" t="str">
            <v>ÐÇÙÝ³Ï³Ý ÙÇçáóÝ»ñÇ Ù³ßí³ÍáõÃÛ³Ý, ¹ñ³Ýó Ýáñá·Ù³Ý ¨ ëå³ë³ñÏÙ³Ý ·Íáí Í³Ëë»ñ</v>
          </cell>
        </row>
        <row r="409">
          <cell r="A409">
            <v>7123</v>
          </cell>
          <cell r="B409" t="str">
            <v>ä³Ñ»ëïáõÙ ·ïÝíáÕ ³ñï³¹ñ³ÝùÇ, ³åñ³ÝùÝ»ñÇ ÷³Ã»Ã³íáñÙ³Ý, ï³ñ³ÛÇ, ï»ë³Ï³íáñÙ³Ý, å³Ñå³ÝÙ³Ý Í³Ëë»ñ</v>
          </cell>
        </row>
        <row r="410">
          <cell r="A410">
            <v>7124</v>
          </cell>
          <cell r="B410" t="str">
            <v>²ñï³¹ñ³ÝùÇ, ³åñ³ÝùÝ»ñÇ  Çñ³óÙ³Ý ïñ³Ýëåáñï³ÛÇÝ ¨ ³å³Ñáí³·ñáõÃÛ³Ý Í³Ëë»ñ</v>
          </cell>
        </row>
        <row r="411">
          <cell r="A411">
            <v>7125</v>
          </cell>
          <cell r="B411" t="str">
            <v>ÎáÙÇëÇáÝ ¨ ÏáÝëÇ·Ý³óÇáÝ í³ñÓ³ïñáõÃÛáõÝ</v>
          </cell>
        </row>
        <row r="412">
          <cell r="A412">
            <v>7126</v>
          </cell>
          <cell r="B412" t="str">
            <v>Ø³ñÏ»ïÇÝ·Ç ¨ ·áí³½¹Ç  Í³Ëë»ñ</v>
          </cell>
        </row>
        <row r="413">
          <cell r="A413">
            <v>7127</v>
          </cell>
          <cell r="B413" t="str">
            <v>Æñ³óÙ³Ý  ³ÛÉ Í³Ëë»ñ</v>
          </cell>
        </row>
        <row r="414">
          <cell r="A414" t="str">
            <v>713</v>
          </cell>
          <cell r="B414" t="str">
            <v>ì³ñã³Ï³Ý  Í³Ëë»ñ</v>
          </cell>
        </row>
        <row r="415">
          <cell r="A415" t="str">
            <v>7131</v>
          </cell>
          <cell r="B415" t="str">
            <v>²ßË³ï³ÝùÇ í×³ñÙ³Ý Í³Ëë»ñ, ëáóÇ³É³Ï³Ý ³å³Ñáí³·ñáõÃÛ³Ý í×³ñÝ»ñ</v>
          </cell>
        </row>
        <row r="416">
          <cell r="A416" t="str">
            <v>7132</v>
          </cell>
          <cell r="B416" t="str">
            <v>ÐÇÙÝ³Ï³Ý ÙÇçáóÝ»ñÇ ¨ áã ÝÛáõÃ³Ï³Ý ³ÏïÇíÝ»ñÇ Ù³ßí³ÍáõÃÛ³Ý (³ÙáñïÇ½³óÇ³ÛÇ), ¹ñ³Ýó Ýáñá·Ù³Ý ¨ ëå³ë³ñÏÙ³Ý Í³Ëë»ñ</v>
          </cell>
        </row>
        <row r="417">
          <cell r="A417" t="str">
            <v>7133</v>
          </cell>
          <cell r="B417" t="str">
            <v>¶áñÍáõÕÙ³Ý ¨ Ý»ñÏ³Û³óáõóã³Ï³Ý Í³Ëë»ñ</v>
          </cell>
        </row>
        <row r="418">
          <cell r="A418" t="str">
            <v>7134</v>
          </cell>
          <cell r="B418" t="str">
            <v>öáëïÇ ¨ Ñ»é³Ñ³Õáñ¹³ÏóáõÃÛ³Ý Í³Ëë»ñ</v>
          </cell>
        </row>
        <row r="419">
          <cell r="A419" t="str">
            <v>7135</v>
          </cell>
          <cell r="B419" t="str">
            <v>¶ñ³ë»ÝÛ³Ï³ÛÇÝ ¨ ÏáÙáõÝ³É Í³Ëë»ñ</v>
          </cell>
        </row>
        <row r="420">
          <cell r="A420" t="str">
            <v>7136</v>
          </cell>
          <cell r="B420" t="str">
            <v>²áõ¹Çïáñ³Ï³Ý ¨ ËáñÑñ¹³ïí³Ï³Ý Í³Ëë»ñ</v>
          </cell>
        </row>
        <row r="421">
          <cell r="A421" t="str">
            <v>7137</v>
          </cell>
          <cell r="B421" t="str">
            <v>´³ÝÏ³ÛÇÝ Í³é³ÛáõÃÛáõÝÝ»ñÇ Í³Ëë»ñ, ³å³Ñáí³·ñáõÃÛ³Ý Í³Ëë»ñ</v>
          </cell>
        </row>
        <row r="422">
          <cell r="A422" t="str">
            <v>7138</v>
          </cell>
          <cell r="B422" t="str">
            <v>â÷áËÑ³ïáõóíáÕ Ñ³ñÏ»ñÇó Í³Ëë»ñ</v>
          </cell>
        </row>
        <row r="423">
          <cell r="A423" t="str">
            <v>7139</v>
          </cell>
          <cell r="B423" t="str">
            <v>ì³ñã³Ï³Ý  ³ÛÉ Í³Ëë»ñ</v>
          </cell>
        </row>
        <row r="424">
          <cell r="A424" t="str">
            <v>714</v>
          </cell>
          <cell r="B424" t="str">
            <v>¶áñÍ³éÝ³Ï³Ý ³ÛÉ Í³Ëë»ñ</v>
          </cell>
        </row>
        <row r="425">
          <cell r="A425">
            <v>7141</v>
          </cell>
          <cell r="B425" t="str">
            <v>²ÛÉ å³ß³ñÝ»ñÇ í³×³éùÝ»ñÇ (ûï³ñáõÙÝ»ñÇ) Í³Ëë»ñ</v>
          </cell>
        </row>
        <row r="426">
          <cell r="A426">
            <v>7142</v>
          </cell>
          <cell r="B426" t="str">
            <v>ä³ß³ñÝ»ñÇ ³ñÅ»ùÇ ÷á÷áËáõÃÛáõÝÇó Í³Ëë»ñ, í³×³éùÝ»ñÇ ·Íáí ¹»µÇïáñ³Ï³Ý å³ñïù»ñÇ ÏáñáõëïÝ»ñÇ (ÑÝ³ñ³íáñ ÏáñáõëïÝ»ñÇ å³ÑáõëïÇ) ·Íáí Í³Ëë»ñ, »ñ³ßËÇù³ÛÇÝ ëå³ë³ñÏÙ³Ý ¨ í»ñ³Ýáñá·Ù³Ý ·Íáí Í³Ëë»ñ</v>
          </cell>
        </row>
        <row r="427">
          <cell r="A427">
            <v>7143</v>
          </cell>
          <cell r="B427" t="str">
            <v>¶áñÍ³éÝ³Ï³Ý í³ñÓ³Ï³ÉáõÃÛ³Ý ïñí³Í ÑÇÙÝ³Ï³Ý ÙÇçáóÝ»ñÇ  Ù³ßí³ÍáõÃÛ³Ý Í³Ëë»ñ </v>
          </cell>
        </row>
        <row r="428">
          <cell r="A428">
            <v>7144</v>
          </cell>
          <cell r="B428" t="str">
            <v>Ì³Ëë»ñ ïáõÛÅ»ñÇó, ïáõ·³ÝùÝ»ñÇó, ¹³ï³Ï³Ý Í³Ëë»ñ</v>
          </cell>
        </row>
        <row r="429">
          <cell r="A429">
            <v>7145</v>
          </cell>
          <cell r="B429" t="str">
            <v>²ñÅ»ùÝ»ñÇ å³Ï³ëáñ¹Ý»ñ ¨ ÷ã³óáõÙÇó ÏáñáõëïÝ»ñ, ³ñï³¹ñ³Ï³Ý Í³ËëáõÙÝ»ñÇ ëáíáñ³Ï³Ý (ÝáñÙ³É) Ù³Ï³ñ¹³ÏÁ ·»ñ³½³ÝóáÕ Í³Ëë»ñ, Ëáï³Ýí³Í ³ñï³¹ñ³ÝùÇ Ñ»ï Ï³åí³Í Í³Ëë»ñ</v>
          </cell>
        </row>
        <row r="430">
          <cell r="A430">
            <v>7146</v>
          </cell>
          <cell r="B430" t="str">
            <v>Ð»ï³½áïáõÃÛ³Ý ¨ Ùß³ÏÙ³Ý Í³Ëë»ñ</v>
          </cell>
        </row>
        <row r="431">
          <cell r="A431">
            <v>7147</v>
          </cell>
          <cell r="B431" t="str">
            <v>Ä³Ù³Ý³Ï³íáñ³å»ë ß³Ñ³·áñÍáõÙÇó Ñ³Ýí³Í ÑÇÙÝ³Ï³Ý ÙÇçáóÝ»ñÇ å³Ñå³ÝÙ³Ý Í³Ëë»ñ, ÑÇÙÝ³Ï³Ý ÙÇçáóÝ»ñÇ ÉáõÍ³ñÙ³Ý Í³Ëë»ñ</v>
          </cell>
        </row>
        <row r="432">
          <cell r="A432">
            <v>7148</v>
          </cell>
          <cell r="B432" t="str">
            <v>¶áñÍ³éÝ³Ï³Ý ³ÛÉ Í³Ëë»ñ</v>
          </cell>
        </row>
        <row r="433">
          <cell r="A433" t="str">
            <v>721</v>
          </cell>
          <cell r="B433" t="str">
            <v>àã ÁÝÃ³óÇÏ ³ÏïÇíÝ»ñÇ í³×³éùÝ»ñÇ (ûï³ñáõÙÝ»ñÇ) Í³Ëë»ñ</v>
          </cell>
        </row>
        <row r="434">
          <cell r="A434" t="str">
            <v>7211</v>
          </cell>
          <cell r="B434" t="str">
            <v>ÐÇÙÝ³Ï³Ý  ÙÇçáóÝ»ñÇ í³×³éùÝ»ñÇ (ûï³ñáõÙÝ»ñÇ) Í³Ëë»ñ</v>
          </cell>
        </row>
        <row r="435">
          <cell r="A435" t="str">
            <v>7212</v>
          </cell>
          <cell r="B435" t="str">
            <v>àã ÝÛáõÃ³Ï³Ý ³ÏïÇíÝ»ñÇ í³×³éùÝ»ñÇ (ûï³ñáõÙÝ»ñÇ) Í³Ëë»ñ</v>
          </cell>
        </row>
        <row r="436">
          <cell r="A436" t="str">
            <v>7213</v>
          </cell>
          <cell r="B436" t="str">
            <v>àã ÁÝÃ³óÇÏ ýÇÝ³Ýë³Ï³Ý ³ÏïÇíÝ»ñÇ í³×³éùÝ»ñÇ (ûï³ñáõÙÝ»ñÇ) Í³Ëë»ñ</v>
          </cell>
        </row>
        <row r="437">
          <cell r="A437" t="str">
            <v>7214</v>
          </cell>
          <cell r="B437" t="str">
            <v>²ÛÉ áã ÁÝÃ³óÇÏ ³ÏïÇíÝ»ñÇ í³×³éùÝ»ñÇ (ûï³ñáõÙÝ»ñÇ) Í³Ëë»ñ</v>
          </cell>
        </row>
        <row r="438">
          <cell r="A438" t="str">
            <v>722</v>
          </cell>
          <cell r="B438" t="str">
            <v>ÀÝÃ³óÇÏ ýÇÝ³Ýë³Ï³Ý ³ÏïÇíÝ»ñÇ í³×³éùÝ»ñÇ (ûï³ñáõÙÝ»ñÇ)  Í³Ëë»ñ </v>
          </cell>
        </row>
        <row r="439">
          <cell r="A439" t="str">
            <v>723</v>
          </cell>
          <cell r="B439" t="str">
            <v>ÀÝ¹Ñ³ïíáÕ ·áñÍ³éÝáõÃÛ³ÝÁ í»ñ³·ñ»ÉÇ  ³ÏïÇíÝ»ñÇ í³×³éùÝ»ñÇ (ûï³ñáõÙÝ»ñÇ) ¨ å³ñï³íáñáõÃÛáõÝÝ»ñÇ Ù³ñáõÙÝ»ñÇ  Í³Ëë»ñ </v>
          </cell>
        </row>
        <row r="440">
          <cell r="A440" t="str">
            <v>724</v>
          </cell>
          <cell r="B440" t="str">
            <v>àã ÁÝÃ³óÇÏ ÝÛáõÃ³Ï³Ý ³ÏïÇíÝ»ñÇ ¨ áã ÝÛáõÃ³Ï³Ý ³ÏïÇíÝ»ñÇ í»ñ³ã³÷áõÙÇó  Í³Ëë»ñ </v>
          </cell>
        </row>
        <row r="441">
          <cell r="A441" t="str">
            <v>7241</v>
          </cell>
          <cell r="B441" t="str">
            <v>ÐÇÙÝ³Ï³Ý  ÙÇçáóÝ»ñÇ í»ñ³·Ý³Ñ³ïáõÙÇó Í³Ëë»ñ</v>
          </cell>
        </row>
        <row r="442">
          <cell r="A442" t="str">
            <v>7242</v>
          </cell>
          <cell r="B442" t="str">
            <v>àã ÝÛáõÃ³Ï³Ý ³ÏïÇíÝ»ñÇ í»ñ³·Ý³Ñ³ïáõÙÇó   Í³Ëë»ñ </v>
          </cell>
        </row>
        <row r="443">
          <cell r="A443" t="str">
            <v>7243</v>
          </cell>
          <cell r="B443" t="str">
            <v>ÐÇÙÝ³Ï³Ý  ÙÇçáóÝ»ñÇ ·Íáí ³ñÅ»½ñÏáõÙÇó ÏáñáõëïÝ»ñ</v>
          </cell>
        </row>
        <row r="444">
          <cell r="A444" t="str">
            <v>7244</v>
          </cell>
          <cell r="B444" t="str">
            <v>àã ÝÛáõÃ³Ï³Ý ³ÏïÇíÝ»ñÇ ·Íáí ³ñÅ»½ñÏáõÙÇó ÏáñáõëïÝ»ñ </v>
          </cell>
        </row>
        <row r="445">
          <cell r="A445" t="str">
            <v>7245</v>
          </cell>
          <cell r="B445" t="str">
            <v>Ü»ñ¹ñáõÙ³ÛÇÝ ·áõÛùÇ í»ñ³ã³÷áõÙÇó Í³Ëë»ñ </v>
          </cell>
        </row>
        <row r="446">
          <cell r="A446" t="str">
            <v>725</v>
          </cell>
          <cell r="B446" t="str">
            <v>²ñï³ñÅáõÛÃÇ ÷áË³ñÅ»ù³ÛÇÝ ï³ñµ»ñáõÃÛáõÝÝ»ñÇó Í³Ëë»ñ</v>
          </cell>
        </row>
        <row r="447">
          <cell r="A447" t="str">
            <v>726</v>
          </cell>
          <cell r="B447" t="str">
            <v>àã ·áñÍ³éÝ³Ï³Ý ýÇÝ³Ýë³Ï³Ý ·áñÍÇùÝ»ñÇ í»ñ³ã³÷áõÙÇó ¨ ³ñÅ»½ñÏáõÙÇó (³ÝÑ³í³ù³·ñ»ÉÇáõÃÛáõÝÇó) Í³Ëë»ñ</v>
          </cell>
        </row>
        <row r="448">
          <cell r="A448" t="str">
            <v>7261</v>
          </cell>
          <cell r="B448" t="str">
            <v>²é¨ïñ³Ï³Ý Ýå³ï³ÏÝ»ñáí å³ÑíáÕ áã ·áñÍ³éÝ³Ï³Ý ýÇÝ³Ýë³Ï³Ý ³ÏïÇíÝ»ñÇ í»ñ³ã³÷áõÙÇó Í³Ëë»ñ</v>
          </cell>
        </row>
        <row r="449">
          <cell r="A449" t="str">
            <v>7262</v>
          </cell>
          <cell r="B449" t="str">
            <v>²é¨ïñ³Ï³Ý Ýå³ï³ÏÝ»ñáí å³ÑíáÕ áã ·áñÍ³éÝ³Ï³Ý ýÇÝ³Ýë³Ï³Ý å³ñï³íáñáõÃÛáõÝÝ»ñÇ í»ñ³ã³÷áõÙÇó Í³Ëë»ñ</v>
          </cell>
        </row>
        <row r="450">
          <cell r="A450" t="str">
            <v>7263</v>
          </cell>
          <cell r="B450" t="str">
            <v>ì³×³éùÇ Ñ³Ù³ñ Ù³ïã»ÉÇ áã ·áñÍ³éÝ³Ï³Ý ýÇÝ³Ýë³Ï³Ý ³ÏïÇíÝ»ñÇ í»ñ³ã³÷áõÙÇó Í³Ëë»ñ</v>
          </cell>
        </row>
        <row r="451">
          <cell r="A451" t="str">
            <v>7264</v>
          </cell>
          <cell r="B451" t="str">
            <v>àã ·áñÍ³éÝ³Ï³Ý Ñ»ç³íáñÙ³Ý ·áñÍÇùÝ»ñÇ í»ñ³ã³÷áõÙÇó Í³Ëë»ñ</v>
          </cell>
        </row>
        <row r="452">
          <cell r="A452" t="str">
            <v>7265</v>
          </cell>
          <cell r="B452" t="str">
            <v>àã ·áñÍ³éÝ³Ï³Ý ýÇÝ³Ýë³Ï³Ý ·áñÍÇùÝ»ñÇ ·Íáí  ³ñÅ»½ñÏáõÙÇó (³ÝÑ³í³ù³·ñ»ÉÇáõÃÛáõÝÇó) ÏáñáõëïÝ»ñ</v>
          </cell>
        </row>
        <row r="453">
          <cell r="A453" t="str">
            <v>727</v>
          </cell>
          <cell r="B453" t="str">
            <v>ì³ñÏ»ñÇ ¨ ÷áË³éáõÃÛáõÝÝ»ñÇ ·Íáí Í³Ëë»ñ</v>
          </cell>
        </row>
        <row r="454">
          <cell r="A454" t="str">
            <v>7271</v>
          </cell>
          <cell r="B454" t="str">
            <v>ì³ñÏ»ñÇ ¨ ÷áË³éáõÃÛáõÝÝ»ñÇ ·Íáí ïáÏáë³ÛÇÝ Í³Ëë»ñª Ñ³ßíÇ ³é³Í ·áñÍ³ñùÇ Ñ»ï Ï³åí³Í Í³ËëáõÙÝ»ñÁ</v>
          </cell>
        </row>
        <row r="455">
          <cell r="A455" t="str">
            <v>7272</v>
          </cell>
          <cell r="B455" t="str">
            <v>üÇÝ³Ýë³Ï³Ý í³ñÓ³Ï³ÉáõÃÛ³Ý ·Íáí ïáÏáë³ÛÇÝ Í³Ëë»ñ</v>
          </cell>
        </row>
        <row r="456">
          <cell r="A456" t="str">
            <v>7273</v>
          </cell>
          <cell r="B456" t="str">
            <v>üÇÝ³Ýë³Ï³Ý å³ñï³íáñáõÃÛáõÝÝ»ñÇ Å³ÙÏ»ïÇó ßáõï Ù³ñÙ³Ý Ñ»ï Ï³åí³Í ÏáñáõëïÝ»ñ</v>
          </cell>
        </row>
        <row r="457">
          <cell r="A457" t="str">
            <v>728</v>
          </cell>
          <cell r="B457" t="str">
            <v>²ÝÑ³ïáõÛó ïñí³Í ³ÏïÇíÝ»ñÇ ·Íáí Í³Ëë»ñ</v>
          </cell>
        </row>
        <row r="458">
          <cell r="A458" t="str">
            <v>729</v>
          </cell>
          <cell r="B458" t="str">
            <v>àã ·áñÍ³éÝ³Ï³Ý ³ÛÉ Í³Ëë»ñ</v>
          </cell>
        </row>
        <row r="459">
          <cell r="A459" t="str">
            <v>7291</v>
          </cell>
          <cell r="B459" t="str">
            <v>Î³å³Ïóí³Í Ï³½Ù³Ï»ñåáõÃÛáõÝÝ»ñÇ íÝ³ëÇ µ³ÅÝ»Ù³ëÁª Ý»ñ¹ñáõÙÝ»ñÁ µ³ÅÝ»Ù³ëÝ³ÏóáõÃÛ³Ý Ù»Ãá¹áí Ñ³ßí³é»ÉÇë</v>
          </cell>
        </row>
        <row r="460">
          <cell r="A460" t="str">
            <v>7292</v>
          </cell>
          <cell r="B460" t="str">
            <v>ä³ÑáõëïÝ»ñÇ ½»ÕãÙ³Ý ³½¹»óáõÃÛ³Ý ×ß·ñïÙ³Ý Ñ»ï¨³Ýùáí ³é³ç³ó³Í ïáÏáë³ÛÇÝ Í³Ëë»ñ</v>
          </cell>
        </row>
        <row r="461">
          <cell r="A461" t="str">
            <v>7293</v>
          </cell>
          <cell r="B461" t="str">
            <v>êÏ½µÝ³Ï³Ý ³ñÅ»ùáí Ñ³ßí³éíáÕ Ý»ñ¹ñáõÙ³ÛÇÝ ·áõÛùÇ Ù³ßí³ÍáõÃÛ³Ý ·Íáí Í³Ëë»ñ</v>
          </cell>
        </row>
        <row r="462">
          <cell r="A462" t="str">
            <v>7294</v>
          </cell>
          <cell r="B462" t="str">
            <v>àñå»ë ë»÷³Ï³Ý Ï³åÇï³ÉÇ ·áñÍÇùÝ»ñ ¹³ë³Ï³ñ·í³Í ³Í³ÝóÛ³É ·áñÍÇùÝ»ñÇ ³ñÅ»ùÇ ³×Çó Í³Ëë»ñ</v>
          </cell>
        </row>
        <row r="463">
          <cell r="A463">
            <v>731</v>
          </cell>
          <cell r="B463" t="str">
            <v>²ñï³ëáíáñ Í³Ëë»ñ</v>
          </cell>
        </row>
        <row r="464">
          <cell r="A464" t="str">
            <v>741</v>
          </cell>
          <cell r="B464" t="str">
            <v>Ü³Ëáñ¹ ï³ñÇÝ»ñÇ Í³Ëë»ñ </v>
          </cell>
        </row>
        <row r="465">
          <cell r="A465">
            <v>7411</v>
          </cell>
          <cell r="B465" t="str">
            <v>Ü³Ëáñ¹ ï³ñÇÝ»ñÇ ·áñÍ³éÝ³Ï³Ý ·áñÍáõÝ»áõÃÛáõÝÇó Í³Ëë»ñ (¿³Ï³Ý ëË³ÉÝ»ñÇ áõÕÕÙ³Ý ³ñ¹ÛáõÝùáõÙ) </v>
          </cell>
        </row>
        <row r="466">
          <cell r="A466" t="str">
            <v>7412</v>
          </cell>
          <cell r="B466" t="str">
            <v>Ü³Ëáñ¹ ï³ñÇÝ»ñÇ ·áñÍ³éÝ³Ï³Ý ·áñÍáõÝ»áõÃÛáõÝÇó Í³Ëë»ñ (Ñ³ßí³å³Ñ³Ï³Ý Ñ³ßí³éÙ³Ý ù³Õ³ù³Ï³ÝáõÃÛ³Ý ÷á÷áËáõÃÛáõÝÝ»ñÇ ³ñ¹ÛáõÝùáõÙ) </v>
          </cell>
        </row>
        <row r="467">
          <cell r="A467" t="str">
            <v>7413</v>
          </cell>
          <cell r="B467" t="str">
            <v>Ü³Ëáñ¹ ï³ñÇÝ»ñÇ áã ·áñÍ³éÝ³Ï³Ý ·áñÍáõÝ»áõÃÛáõÝÇó Í³Ëë»ñ (¿³Ï³Ý ëË³ÉÝ»ñÇ áõÕÕÙ³Ý ³ñ¹ÛáõÝùáõÙ) </v>
          </cell>
        </row>
        <row r="468">
          <cell r="A468" t="str">
            <v>7414</v>
          </cell>
          <cell r="B468" t="str">
            <v>Ü³Ëáñ¹ ï³ñÇÝ»ñÇ áã ·áñÍ³éÝ³Ï³Ý ·áñÍáõÝ»áõÃÛáõÝÇó Í³Ëë»ñ (Ñ³ßí³å³Ñ³Ï³Ý Ñ³ßí³éÙ³Ý ù³Õ³ù³Ï³ÝáõÃÛ³Ý ÷á÷áËáõÃÛáõÝÝ»ñÇ ³ñ¹ÛáõÝùáõÙ) </v>
          </cell>
        </row>
        <row r="469">
          <cell r="A469" t="str">
            <v>7415</v>
          </cell>
          <cell r="B469" t="str">
            <v>Ü³Ëáñ¹ ï³ñí³ ³ñï³ëáíáñ ¹»åù»ñÇó Í³Ëë»ñ</v>
          </cell>
        </row>
        <row r="470">
          <cell r="A470" t="str">
            <v>751</v>
          </cell>
          <cell r="B470" t="str">
            <v>Þ³ÑáõÃ³Ñ³ñÏÇ ·Íáí Í³Ëë (÷áËÑ³ïáõóáõÙ)</v>
          </cell>
        </row>
        <row r="471">
          <cell r="A471" t="str">
            <v>7511</v>
          </cell>
          <cell r="B471" t="str">
            <v>ÀÝÃ³óÇÏ Ñ³ñÏÇ ·Íáí Í³Ëë (÷áËÑ³ïáõóáõÙ)</v>
          </cell>
        </row>
        <row r="472">
          <cell r="A472" t="str">
            <v>7512</v>
          </cell>
          <cell r="B472" t="str">
            <v>Ð»ï³Ó·í³Í Ñ³ñÏÇ ·Íáí Í³Ëë (÷áËÑ³ïáõóáõÙ)</v>
          </cell>
        </row>
        <row r="473">
          <cell r="A473">
            <v>811</v>
          </cell>
          <cell r="B473" t="str">
            <v>ÐÇÙÝ³Ï³Ý ³ñï³¹ñáõÃÛáõÝ</v>
          </cell>
        </row>
        <row r="474">
          <cell r="A474">
            <v>8111</v>
          </cell>
          <cell r="B474" t="str">
            <v>àõÕÕ³ÏÇ ÝÛáõÃ³Ï³Ý Í³ËëáõÙÝ»ñ</v>
          </cell>
        </row>
        <row r="475">
          <cell r="A475">
            <v>8112</v>
          </cell>
          <cell r="B475" t="str">
            <v>àõÕÕ³ÏÇ Í³ËëáõÙÝ»ñ ³ßË³ï³ÝùÇ í×³ñÙ³Ý ·Íáí </v>
          </cell>
        </row>
        <row r="476">
          <cell r="A476">
            <v>8113</v>
          </cell>
          <cell r="B476" t="str">
            <v>àõÕÕ³ÏÇ Í³ËëáõÙÝ»ñ ëáóÇ³É³Ï³Ý ³å³Ñáí³·ñáõÃÛ³Ý í×³ñÝ»ñÇ ·Íáí </v>
          </cell>
        </row>
        <row r="477">
          <cell r="A477">
            <v>8114</v>
          </cell>
          <cell r="B477" t="str">
            <v>àõÕÕ³ÏÇ ³ñï³¹ñ³Ï³Ý ³ÛÉ Í³ËëáõÙÝ»ñ</v>
          </cell>
        </row>
        <row r="478">
          <cell r="A478">
            <v>8115</v>
          </cell>
          <cell r="B478" t="str">
            <v>úÅ³Ý¹³Ï  ³ñï³¹ñáõÃÛ³Ý Í³ËëáõÙÝ»ñ </v>
          </cell>
        </row>
        <row r="479">
          <cell r="A479" t="str">
            <v>8116</v>
          </cell>
          <cell r="B479" t="str">
            <v>²ÝáõÕÕ³ÏÇ ³ñï³¹ñ³Ï³Ý  Í³ËëáõÙÝ»ñ</v>
          </cell>
        </row>
        <row r="480">
          <cell r="A480">
            <v>812</v>
          </cell>
          <cell r="B480" t="str">
            <v>úÅ³Ý¹³Ï  ³ñï³¹ñáõÃÛáõÝ </v>
          </cell>
        </row>
        <row r="481">
          <cell r="A481">
            <v>8121</v>
          </cell>
          <cell r="B481" t="str">
            <v>àõÕÕ³ÏÇ ÝÛáõÃ³Ï³Ý Í³ËëáõÙÝ»ñ</v>
          </cell>
        </row>
        <row r="482">
          <cell r="A482">
            <v>8122</v>
          </cell>
          <cell r="B482" t="str">
            <v>àõÕÕ³ÏÇ Í³ËëáõÙÝ»ñ ³ßË³ï³ÝùÇ í×³ñÙ³Ý  ·Íáí</v>
          </cell>
        </row>
        <row r="483">
          <cell r="A483">
            <v>8123</v>
          </cell>
          <cell r="B483" t="str">
            <v>àõÕÕ³ÏÇ Í³ËëáõÙÝ»ñ ëáóÇ³É³Ï³Ý ³å³Ñáí³·ñáõÃÛ³Ý í×³ñÝ»ñÇ  ·Íáí</v>
          </cell>
        </row>
        <row r="484">
          <cell r="A484">
            <v>8124</v>
          </cell>
          <cell r="B484" t="str">
            <v>úÅ³Ý¹³Ï ³ñï³¹ñáõÃÛ³Ý ³ÛÉ áõÕÕ³ÏÇ  Í³ËëáõÙÝ»ñ</v>
          </cell>
        </row>
        <row r="485">
          <cell r="A485">
            <v>8125</v>
          </cell>
          <cell r="B485" t="str">
            <v>²ÝáõÕÕ³ÏÇ ³ñï³¹ñ³Ï³Ý  Í³ËëáõÙÝ»ñ</v>
          </cell>
        </row>
        <row r="486">
          <cell r="A486" t="str">
            <v>813</v>
          </cell>
          <cell r="B486" t="str">
            <v>²ÝáõÕÕ³ÏÇ  ³ñï³¹ñ³Ï³Ý Í³ËëáõÙÝ»ñ</v>
          </cell>
        </row>
        <row r="487">
          <cell r="A487">
            <v>8131</v>
          </cell>
          <cell r="B487" t="str">
            <v>²ñï³¹ñ³Ï³Ý ëïáñ³µ³Å³ÝáõÙÝ»ñÇ Ï³é³í³ñã³Ï³Ý ¨ ëå³ë³ñÏáÕ ³ÝÓÝ³Ï³½ÙÇ ³ßË³ï³ÝùÇ í×³ñÙ³Ý Í³ËëáõÙÝ»ñ</v>
          </cell>
        </row>
        <row r="488">
          <cell r="A488">
            <v>8132</v>
          </cell>
          <cell r="B488" t="str">
            <v>²ñï³¹ñ³Ï³Ý ëïáñ³µ³Å³ÝáõÙÝ»ñÇ Ï³é³í³ñã³Ï³Ý ¨ ëå³ë³ñÏáÕ ³ÝÓÝ³Ï³½ÙÇ  ëáóÇ³É³Ï³Ý ³å³Ñáí³·ñáõÃÛ³Ý í×³ñÝ»ñ</v>
          </cell>
        </row>
        <row r="489">
          <cell r="A489">
            <v>8133</v>
          </cell>
          <cell r="B489" t="str">
            <v>²ñï³¹ñ³Ï³Ý Ýß³Ý³ÏáõÃÛ³Ý ÑÇÙÝ³Ï³Ý ÙÇçáóÝ»ñÇ  Ù³ßí³ÍáõÃÛáõÝ </v>
          </cell>
        </row>
        <row r="490">
          <cell r="A490">
            <v>8134</v>
          </cell>
          <cell r="B490" t="str">
            <v>²ñï³¹ñ³Ï³Ý Ýß³Ý³ÏáõÃÛ³Ý ÑÇÙÝ³Ï³Ý ÙÇçáóÝ»ñÇ Ýáñá·Ù³Ý, ëå³ë³ñÏÙ³Ý  Í³ËëáõÙÝ»ñ</v>
          </cell>
        </row>
        <row r="491">
          <cell r="A491">
            <v>8135</v>
          </cell>
          <cell r="B491" t="str">
            <v>²ñï³¹ñ³Ï³Ý Ýß³Ý³ÏáõÃÛ³Ý áã ÝÛáõÃ³Ï³Ý ³ÏïÇíÝ»ñÇ ³ÙáñïÇ½³óÇ³</v>
          </cell>
        </row>
        <row r="492">
          <cell r="A492">
            <v>8136</v>
          </cell>
          <cell r="B492" t="str">
            <v>²ßË³ï³ÝùÇ å³ßïå³ÝáõÃÛ³Ý ¨ ï»ËÝÇÏ³ÛÇ ³Ýíï³Ý·áõÃÛ³Ý Í³ËëáõÙÝ»ñ</v>
          </cell>
        </row>
        <row r="493">
          <cell r="A493">
            <v>8137</v>
          </cell>
          <cell r="B493" t="str">
            <v>²ñï³¹ñ³Ï³Ý ³ÝÓÝ³Ï³½ÙÇ ·áñÍáõÕÙ³Ý Í³ËëáõÙÝ»ñ</v>
          </cell>
        </row>
        <row r="494">
          <cell r="A494">
            <v>8138</v>
          </cell>
          <cell r="B494" t="str">
            <v>²ÝáõÕÕ³ÏÇ  ³ñï³¹ñ³Ï³Ý ³ÛÉ  Í³ËëáõÙÝ»ñ</v>
          </cell>
        </row>
        <row r="495">
          <cell r="A495" t="str">
            <v>814</v>
          </cell>
          <cell r="B495" t="str">
            <v>Êáï³Ý ¨ ¹ñ³ ßïÏÙ³Ý  Í³ËëáõÙÝ»ñ</v>
          </cell>
        </row>
        <row r="496">
          <cell r="A496" t="str">
            <v>8141</v>
          </cell>
          <cell r="B496" t="str">
            <v>Êáï³Ý ³ñï³¹ñ³Ýù</v>
          </cell>
        </row>
        <row r="497">
          <cell r="A497" t="str">
            <v>8142</v>
          </cell>
          <cell r="B497" t="str">
            <v>Êáï³ÝÇ áõÕÕÙ³Ý ÝÛáõÃ³Ï³Ý Í³ËëáõÙÝ»ñ</v>
          </cell>
        </row>
        <row r="498">
          <cell r="A498" t="str">
            <v>8143</v>
          </cell>
          <cell r="B498" t="str">
            <v>Êáï³ÝÇ áõÕÕÙ³Ý ³ßË³ï³Ýù³ÛÇÝ Í³ËëáõÙÝ»ñ</v>
          </cell>
        </row>
        <row r="499">
          <cell r="A499" t="str">
            <v>8144</v>
          </cell>
          <cell r="B499" t="str">
            <v>Êáï³ÝÇ áõÕÕÙ³Ý ·Íáí ëáóÇ³É³Ï³Ý ³å³Ñáí³·ñáõÃÛ³Ý í×³ñÝ»ñ</v>
          </cell>
        </row>
        <row r="500">
          <cell r="A500" t="str">
            <v>8145</v>
          </cell>
          <cell r="B500" t="str">
            <v>Êáï³ÝÇ áõÕÕÙ³Ý ³ÛÉ Í³ËëáõÙÝ»ñ</v>
          </cell>
        </row>
        <row r="501">
          <cell r="A501" t="str">
            <v>821</v>
          </cell>
          <cell r="B501" t="str">
            <v>ÐÇÙÝ³Ï³Ý ÙÇçáóÝ»ñÇ Ï³éáõóÙ³Ý (ëï»ÕÍÙ³Ý) Í³ËëáõÙÝ»ñ</v>
          </cell>
        </row>
        <row r="502">
          <cell r="A502" t="str">
            <v>8211</v>
          </cell>
          <cell r="B502" t="str">
            <v>àõÕÕ³ÏÇ ÝÛáõÃ³Ï³Ý Í³ËëáõÙÝ»ñ</v>
          </cell>
        </row>
        <row r="503">
          <cell r="A503" t="str">
            <v>8212</v>
          </cell>
          <cell r="B503" t="str">
            <v>àõÕÕ³ÏÇ Í³ËëáõÙÝ»ñ ³ßË³ï³ÝùÇ í×³ñÙ³Ý ·Íáí</v>
          </cell>
        </row>
        <row r="504">
          <cell r="A504" t="str">
            <v>8213</v>
          </cell>
          <cell r="B504" t="str">
            <v>àõÕÕ³ÏÇ Í³ËëáõÙÝ»ñ ëáóÇ³É³Ï³Ý ³å³Ñáí³·ñáõÃÛ³Ý í×³ñÝ»ñÇ ·Íáí</v>
          </cell>
        </row>
        <row r="505">
          <cell r="A505" t="str">
            <v>8214</v>
          </cell>
          <cell r="B505" t="str">
            <v>²ÛÉ áõÕÕ³ÏÇ Í³ËëáõÙÝ»ñ</v>
          </cell>
        </row>
        <row r="506">
          <cell r="A506" t="str">
            <v>8215</v>
          </cell>
          <cell r="B506" t="str">
            <v>²ÝáõÕÕ³ÏÇ Í³ËëáõÙÝ»ñ</v>
          </cell>
        </row>
        <row r="507">
          <cell r="A507" t="str">
            <v>822</v>
          </cell>
          <cell r="B507" t="str">
            <v>ê³ñù³íáñáõÙÝ»ñÇ ï»Õ³Ï³ÛÙ³Ý Í³ËëáõÙÝ»ñ</v>
          </cell>
        </row>
        <row r="508">
          <cell r="A508" t="str">
            <v>8221</v>
          </cell>
          <cell r="B508" t="str">
            <v>àõÕÕ³ÏÇ ÝÛáõÃ³Ï³Ý Í³ËëáõÙÝ»ñ</v>
          </cell>
        </row>
        <row r="509">
          <cell r="A509" t="str">
            <v>8222</v>
          </cell>
          <cell r="B509" t="str">
            <v>àõÕÕ³ÏÇ Í³ËëáõÙÝ»ñ ³ßË³ï³ÝùÇ í×³ñÙ³Ý ·Íáí</v>
          </cell>
        </row>
        <row r="510">
          <cell r="A510" t="str">
            <v>8223</v>
          </cell>
          <cell r="B510" t="str">
            <v>àõÕÕ³ÏÇ Í³ËëáõÙÝ»ñ ëáóÇ³É³Ï³Ý ³å³Ñáí³·ñáõÃÛ³Ý í×³ñÝ»ñÇ ·Íáí</v>
          </cell>
        </row>
        <row r="511">
          <cell r="A511" t="str">
            <v>8224</v>
          </cell>
          <cell r="B511" t="str">
            <v>²ÛÉ áõÕÕ³ÏÇ Í³ËëáõÙÝ»ñ</v>
          </cell>
        </row>
        <row r="512">
          <cell r="A512" t="str">
            <v>8225</v>
          </cell>
          <cell r="B512" t="str">
            <v>²ÝáõÕÕ³ÏÇ Í³ËëáõÙÝ»ñ</v>
          </cell>
        </row>
        <row r="513">
          <cell r="A513" t="str">
            <v>823</v>
          </cell>
          <cell r="B513" t="str">
            <v>ÐÇÙÝ³Ï³Ý ÙÇçáóÝ»ñÇ íñ³ Ï³åÇï³ÉÇ½³óíáÕ Ñ»ï³·³ Í³ËëáõÙÝ»ñ</v>
          </cell>
        </row>
        <row r="514">
          <cell r="A514" t="str">
            <v>8231</v>
          </cell>
          <cell r="B514" t="str">
            <v>àõÕÕ³ÏÇ ÝÛáõÃ³Ï³Ý Í³ËëáõÙÝ»ñ</v>
          </cell>
        </row>
        <row r="515">
          <cell r="A515" t="str">
            <v>8232</v>
          </cell>
          <cell r="B515" t="str">
            <v>àõÕÕ³ÏÇ Í³ËëáõÙÝ»ñ ³ßË³ï³ÝùÇ í×³ñÙ³Ý ·Íáí</v>
          </cell>
        </row>
        <row r="516">
          <cell r="A516" t="str">
            <v>8233</v>
          </cell>
          <cell r="B516" t="str">
            <v>àõÕÕ³ÏÇ Í³ËëáõÙÝ»ñ ëáóÇ³É³Ï³Ý ³å³Ñáí³·ñáõÃÛ³Ý í×³ñÝ»ñÇ ·Íáí</v>
          </cell>
        </row>
        <row r="517">
          <cell r="A517" t="str">
            <v>8234</v>
          </cell>
          <cell r="B517" t="str">
            <v>²ÛÉ áõÕÕ³ÏÇ Í³ËëáõÙÝ»ñ</v>
          </cell>
        </row>
        <row r="518">
          <cell r="A518" t="str">
            <v>8235</v>
          </cell>
          <cell r="B518" t="str">
            <v>²ÝáõÕÕ³ÏÇ Í³ËëáõÙÝ»ñ</v>
          </cell>
        </row>
        <row r="519">
          <cell r="A519" t="str">
            <v>824</v>
          </cell>
          <cell r="B519" t="str">
            <v>àã ÝÛáõÃ³Ï³Ý ³ÏïÇíÝ»ñÇ Ý»ñëï»ÕÍÙ³Ý Í³ËëáõÙÝ»ñ</v>
          </cell>
        </row>
        <row r="520">
          <cell r="A520" t="str">
            <v>8241</v>
          </cell>
          <cell r="B520" t="str">
            <v>àõÕÕ³ÏÇ ÝÛáõÃ³Ï³Ý Í³ËëáõÙÝ»ñ</v>
          </cell>
        </row>
        <row r="521">
          <cell r="A521" t="str">
            <v>8242</v>
          </cell>
          <cell r="B521" t="str">
            <v>àõÕÕ³ÏÇ Í³ËëáõÙÝ»ñ ³ßË³ï³ÝùÇ í×³ñÙ³Ý ·Íáí</v>
          </cell>
        </row>
        <row r="522">
          <cell r="A522" t="str">
            <v>8243</v>
          </cell>
          <cell r="B522" t="str">
            <v>àõÕÕ³ÏÇ Í³ËëáõÙÝ»ñ ëáóÇ³É³Ï³Ý ³å³Ñáí³·ñáõÃÛ³Ý í×³ñÝ»ñÇ ·Íáí</v>
          </cell>
        </row>
        <row r="523">
          <cell r="A523" t="str">
            <v>8244</v>
          </cell>
          <cell r="B523" t="str">
            <v>²ÛÉ áõÕÕ³ÏÇ Í³ËëáõÙÝ»ñ</v>
          </cell>
        </row>
        <row r="524">
          <cell r="A524" t="str">
            <v>8245</v>
          </cell>
          <cell r="B524" t="str">
            <v>²ÝáõÕÕ³ÏÇ Í³ËëáõÙÝ»ñ</v>
          </cell>
        </row>
        <row r="525">
          <cell r="A525" t="str">
            <v>825</v>
          </cell>
          <cell r="B525" t="str">
            <v>àã ÝÛáõÃ³Ï³Ý ³ÏïÇíÝ»ñÇ íñ³ Ï³åÇï³ÉÇ½³óíáÕ Ñ»ï³·³  Í³ËëáõÙÝ»ñ</v>
          </cell>
        </row>
        <row r="526">
          <cell r="A526" t="str">
            <v>8251</v>
          </cell>
          <cell r="B526" t="str">
            <v>àõÕÕ³ÏÇ ÝÛáõÃ³Ï³Ý Í³ËëáõÙÝ»ñ</v>
          </cell>
        </row>
        <row r="527">
          <cell r="A527" t="str">
            <v>8252</v>
          </cell>
          <cell r="B527" t="str">
            <v>àõÕÕ³ÏÇ Í³ËëáõÙÝ»ñ ³ßË³ï³ÝùÇ í×³ñÙ³Ý ·Íáí</v>
          </cell>
        </row>
        <row r="528">
          <cell r="A528" t="str">
            <v>8253</v>
          </cell>
          <cell r="B528" t="str">
            <v>àõÕÕ³ÏÇ Í³ËëáõÙÝ»ñ ëáóÇ³É³Ï³Ý ³å³Ñáí³·ñáõÃÛ³Ý í×³ñÝ»ñÇ ·Íáí</v>
          </cell>
        </row>
        <row r="529">
          <cell r="A529" t="str">
            <v>8254</v>
          </cell>
          <cell r="B529" t="str">
            <v>²ÛÉ áõÕÕ³ÏÇ Í³ËëáõÙÝ»ñ</v>
          </cell>
        </row>
        <row r="530">
          <cell r="A530" t="str">
            <v>8255</v>
          </cell>
          <cell r="B530" t="str">
            <v>²ÝáõÕÕ³ÏÇ Í³ËëáõÙÝ»ñ</v>
          </cell>
        </row>
        <row r="531">
          <cell r="A531" t="str">
            <v>826</v>
          </cell>
          <cell r="B531" t="str">
            <v>²ÛÉ áã ÁÝÃ³óÇÏ ³ÏïÇíÝ»ñÇ ëï»ÕÍÙ³Ý  Í³ËëáõÙÝ»ñ</v>
          </cell>
        </row>
        <row r="532">
          <cell r="A532" t="str">
            <v>8261</v>
          </cell>
          <cell r="B532" t="str">
            <v>àõÕÕ³ÏÇ ÝÛáõÃ³Ï³Ý Í³ËëáõÙÝ»ñ</v>
          </cell>
        </row>
        <row r="533">
          <cell r="A533" t="str">
            <v>8262</v>
          </cell>
          <cell r="B533" t="str">
            <v>àõÕÕ³ÏÇ Í³ËëáõÙÝ»ñ ³ßË³ï³ÝùÇ í×³ñÙ³Ý ·Íáí</v>
          </cell>
        </row>
        <row r="534">
          <cell r="A534" t="str">
            <v>8263</v>
          </cell>
          <cell r="B534" t="str">
            <v>àõÕÕ³ÏÇ Í³ËëáõÙÝ»ñ ëáóÇ³É³Ï³Ý ³å³Ñáí³·ñáõÃÛ³Ý í×³ñÝ»ñÇ ·Íáí</v>
          </cell>
        </row>
        <row r="535">
          <cell r="A535" t="str">
            <v>8264</v>
          </cell>
          <cell r="B535" t="str">
            <v>²ÛÉ áõÕÕ³ÏÇ Í³ËëáõÙÝ»ñ</v>
          </cell>
        </row>
        <row r="536">
          <cell r="A536" t="str">
            <v>8265</v>
          </cell>
          <cell r="B536" t="str">
            <v>²ÝáõÕÕ³ÏÇ Í³ËëáõÙÝ»ñ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husali deb. dursgrum"/>
      <sheetName val="Amortization"/>
      <sheetName val="f1"/>
      <sheetName val="f2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8">
      <selection activeCell="C1" sqref="C1:E14"/>
    </sheetView>
  </sheetViews>
  <sheetFormatPr defaultColWidth="0" defaultRowHeight="12.75" zeroHeight="1"/>
  <cols>
    <col min="1" max="1" width="7.875" style="0" bestFit="1" customWidth="1"/>
    <col min="2" max="2" width="32.625" style="0" customWidth="1"/>
    <col min="3" max="4" width="5.875" style="0" bestFit="1" customWidth="1"/>
    <col min="5" max="5" width="11.25390625" style="0" bestFit="1" customWidth="1"/>
    <col min="6" max="16384" width="0" style="0" hidden="1" customWidth="1"/>
  </cols>
  <sheetData>
    <row r="1" spans="1:5" ht="25.5">
      <c r="A1" s="1" t="s">
        <v>9</v>
      </c>
      <c r="B1" s="2" t="s">
        <v>10</v>
      </c>
      <c r="C1" s="7" t="s">
        <v>25</v>
      </c>
      <c r="D1" s="7" t="s">
        <v>24</v>
      </c>
      <c r="E1" s="3">
        <f>633381/1.2</f>
        <v>527817.5</v>
      </c>
    </row>
    <row r="2" spans="1:5" ht="38.25">
      <c r="A2" s="1" t="s">
        <v>9</v>
      </c>
      <c r="B2" s="2" t="s">
        <v>11</v>
      </c>
      <c r="C2" s="7" t="s">
        <v>25</v>
      </c>
      <c r="D2" s="7" t="s">
        <v>24</v>
      </c>
      <c r="E2" s="3">
        <f>220400/1.2</f>
        <v>183666.6666666667</v>
      </c>
    </row>
    <row r="3" spans="1:5" ht="25.5">
      <c r="A3" s="1" t="s">
        <v>9</v>
      </c>
      <c r="B3" s="2" t="s">
        <v>12</v>
      </c>
      <c r="C3" s="7" t="s">
        <v>25</v>
      </c>
      <c r="D3" s="7" t="s">
        <v>24</v>
      </c>
      <c r="E3" s="3">
        <f>236000/1.2</f>
        <v>196666.6666666667</v>
      </c>
    </row>
    <row r="4" spans="1:5" ht="38.25">
      <c r="A4" s="1" t="s">
        <v>9</v>
      </c>
      <c r="B4" s="2" t="s">
        <v>13</v>
      </c>
      <c r="C4" s="7" t="s">
        <v>25</v>
      </c>
      <c r="D4" s="7" t="s">
        <v>24</v>
      </c>
      <c r="E4" s="3">
        <f>300000/1.2</f>
        <v>250000</v>
      </c>
    </row>
    <row r="5" spans="1:5" ht="25.5">
      <c r="A5" s="1" t="s">
        <v>9</v>
      </c>
      <c r="B5" s="2" t="s">
        <v>14</v>
      </c>
      <c r="C5" s="7" t="s">
        <v>25</v>
      </c>
      <c r="D5" s="7" t="s">
        <v>24</v>
      </c>
      <c r="E5" s="3">
        <f>260000/1.2</f>
        <v>216666.6666666667</v>
      </c>
    </row>
    <row r="6" spans="1:5" ht="25.5">
      <c r="A6" s="1" t="s">
        <v>9</v>
      </c>
      <c r="B6" s="2" t="s">
        <v>15</v>
      </c>
      <c r="C6" s="7" t="s">
        <v>25</v>
      </c>
      <c r="D6" s="7" t="s">
        <v>24</v>
      </c>
      <c r="E6" s="3">
        <f>250000/1.2</f>
        <v>208333.33333333334</v>
      </c>
    </row>
    <row r="7" spans="1:5" ht="38.25">
      <c r="A7" s="1" t="s">
        <v>9</v>
      </c>
      <c r="B7" s="2" t="s">
        <v>16</v>
      </c>
      <c r="C7" s="7" t="s">
        <v>25</v>
      </c>
      <c r="D7" s="7" t="s">
        <v>24</v>
      </c>
      <c r="E7" s="3">
        <f>400000/1.2</f>
        <v>333333.3333333334</v>
      </c>
    </row>
    <row r="8" spans="1:5" ht="38.25">
      <c r="A8" s="1" t="s">
        <v>9</v>
      </c>
      <c r="B8" s="2" t="s">
        <v>17</v>
      </c>
      <c r="C8" s="7" t="s">
        <v>25</v>
      </c>
      <c r="D8" s="7" t="s">
        <v>24</v>
      </c>
      <c r="E8" s="3">
        <f>633381-633381/1.2</f>
        <v>105563.5</v>
      </c>
    </row>
    <row r="9" spans="1:5" ht="38.25">
      <c r="A9" s="1" t="s">
        <v>9</v>
      </c>
      <c r="B9" s="2" t="s">
        <v>18</v>
      </c>
      <c r="C9" s="7" t="s">
        <v>35</v>
      </c>
      <c r="D9" s="7" t="s">
        <v>24</v>
      </c>
      <c r="E9" s="3">
        <f>220400-220400/1.2</f>
        <v>36733.333333333314</v>
      </c>
    </row>
    <row r="10" spans="1:5" ht="38.25">
      <c r="A10" s="1" t="s">
        <v>9</v>
      </c>
      <c r="B10" s="2" t="s">
        <v>19</v>
      </c>
      <c r="C10" s="7" t="s">
        <v>35</v>
      </c>
      <c r="D10" s="7" t="s">
        <v>24</v>
      </c>
      <c r="E10" s="3">
        <f>236000-236000/1.2</f>
        <v>39333.333333333314</v>
      </c>
    </row>
    <row r="11" spans="1:5" ht="38.25">
      <c r="A11" s="1" t="s">
        <v>9</v>
      </c>
      <c r="B11" s="2" t="s">
        <v>20</v>
      </c>
      <c r="C11" s="7" t="s">
        <v>35</v>
      </c>
      <c r="D11" s="7" t="s">
        <v>24</v>
      </c>
      <c r="E11" s="3">
        <f>300000-300000/1.2</f>
        <v>50000</v>
      </c>
    </row>
    <row r="12" spans="1:5" ht="38.25">
      <c r="A12" s="1" t="s">
        <v>9</v>
      </c>
      <c r="B12" s="2" t="s">
        <v>21</v>
      </c>
      <c r="C12" s="7" t="s">
        <v>35</v>
      </c>
      <c r="D12" s="7" t="s">
        <v>24</v>
      </c>
      <c r="E12" s="3">
        <f>260000-260000/1.2</f>
        <v>43333.333333333314</v>
      </c>
    </row>
    <row r="13" spans="1:5" ht="38.25">
      <c r="A13" s="1" t="s">
        <v>9</v>
      </c>
      <c r="B13" s="2" t="s">
        <v>22</v>
      </c>
      <c r="C13" s="7" t="s">
        <v>35</v>
      </c>
      <c r="D13" s="7" t="s">
        <v>24</v>
      </c>
      <c r="E13" s="3">
        <f>250000-250000/1.2</f>
        <v>41666.66666666666</v>
      </c>
    </row>
    <row r="14" spans="1:5" ht="38.25">
      <c r="A14" s="1" t="s">
        <v>9</v>
      </c>
      <c r="B14" s="2" t="s">
        <v>23</v>
      </c>
      <c r="C14" s="7" t="s">
        <v>35</v>
      </c>
      <c r="D14" s="7" t="s">
        <v>24</v>
      </c>
      <c r="E14" s="3">
        <f>400000-400000/1.2</f>
        <v>66666.66666666663</v>
      </c>
    </row>
    <row r="15" ht="12.75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7"/>
  <sheetViews>
    <sheetView zoomScalePageLayoutView="0" workbookViewId="0" topLeftCell="A1">
      <selection activeCell="C140" sqref="C140"/>
    </sheetView>
  </sheetViews>
  <sheetFormatPr defaultColWidth="9.00390625" defaultRowHeight="12.75"/>
  <cols>
    <col min="1" max="1" width="13.00390625" style="0" customWidth="1"/>
    <col min="2" max="2" width="22.00390625" style="0" customWidth="1"/>
    <col min="3" max="3" width="11.625" style="0" customWidth="1"/>
    <col min="4" max="4" width="13.75390625" style="0" bestFit="1" customWidth="1"/>
    <col min="5" max="5" width="13.375" style="0" customWidth="1"/>
    <col min="6" max="6" width="10.25390625" style="0" customWidth="1"/>
  </cols>
  <sheetData>
    <row r="2" spans="1:6" ht="51">
      <c r="A2" s="8" t="s">
        <v>34</v>
      </c>
      <c r="B2" s="8" t="s">
        <v>33</v>
      </c>
      <c r="C2" s="8" t="s">
        <v>32</v>
      </c>
      <c r="D2" s="8" t="s">
        <v>28</v>
      </c>
      <c r="E2" s="8" t="s">
        <v>29</v>
      </c>
      <c r="F2" s="8" t="s">
        <v>30</v>
      </c>
    </row>
    <row r="3" spans="1:6" ht="38.25">
      <c r="A3" s="5" t="s">
        <v>6</v>
      </c>
      <c r="B3" s="4" t="s">
        <v>27</v>
      </c>
      <c r="C3" s="9">
        <v>8866</v>
      </c>
      <c r="D3" s="10">
        <f>31+30+31+30+31+31+30+31+30+31+2</f>
        <v>308</v>
      </c>
      <c r="E3" s="11">
        <f>D3/365*100%</f>
        <v>0.8438356164383561</v>
      </c>
      <c r="F3" s="12">
        <f>C3*E3</f>
        <v>7481.446575342466</v>
      </c>
    </row>
    <row r="4" spans="1:6" ht="25.5">
      <c r="A4" s="5" t="s">
        <v>6</v>
      </c>
      <c r="B4" s="4" t="s">
        <v>26</v>
      </c>
      <c r="C4" s="9">
        <v>143750</v>
      </c>
      <c r="D4" s="10">
        <v>308</v>
      </c>
      <c r="E4" s="11">
        <f>D4/365*100%</f>
        <v>0.8438356164383561</v>
      </c>
      <c r="F4" s="12">
        <f>C4*E4</f>
        <v>121301.3698630137</v>
      </c>
    </row>
    <row r="5" spans="1:6" ht="38.25">
      <c r="A5" s="5" t="s">
        <v>7</v>
      </c>
      <c r="B5" s="4" t="s">
        <v>27</v>
      </c>
      <c r="C5" s="9">
        <v>19550</v>
      </c>
      <c r="D5" s="10">
        <f>31+30+31+30+31+31+30+31+30+7</f>
        <v>282</v>
      </c>
      <c r="E5" s="11">
        <f>D5/365*100%</f>
        <v>0.7726027397260274</v>
      </c>
      <c r="F5" s="12">
        <f>C5*E5</f>
        <v>15104.383561643837</v>
      </c>
    </row>
    <row r="6" spans="1:6" ht="38.25">
      <c r="A6" s="5" t="s">
        <v>8</v>
      </c>
      <c r="B6" s="4" t="s">
        <v>27</v>
      </c>
      <c r="C6" s="9">
        <v>21000</v>
      </c>
      <c r="D6" s="10">
        <f>31+30+31+30+31+31+30+31+30+4</f>
        <v>279</v>
      </c>
      <c r="E6" s="11">
        <f>D6/365*100%</f>
        <v>0.7643835616438356</v>
      </c>
      <c r="F6" s="12">
        <f>C6*E6</f>
        <v>16052.054794520547</v>
      </c>
    </row>
    <row r="7" spans="1:6" ht="12.75">
      <c r="A7" s="6"/>
      <c r="B7" s="6" t="s">
        <v>31</v>
      </c>
      <c r="C7" s="9">
        <f>SUM(C3:C6)</f>
        <v>193166</v>
      </c>
      <c r="D7" s="13"/>
      <c r="E7" s="13"/>
      <c r="F7" s="12">
        <f>SUM(F3:F6)</f>
        <v>159939.25479452053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21"/>
  <sheetViews>
    <sheetView zoomScalePageLayoutView="0" workbookViewId="0" topLeftCell="A53">
      <selection activeCell="L129" sqref="L129"/>
    </sheetView>
  </sheetViews>
  <sheetFormatPr defaultColWidth="9.00390625" defaultRowHeight="12.75"/>
  <cols>
    <col min="1" max="1" width="16.375" style="14" customWidth="1"/>
    <col min="2" max="2" width="4.375" style="14" customWidth="1"/>
    <col min="3" max="3" width="3.375" style="14" customWidth="1"/>
    <col min="4" max="4" width="27.125" style="18" customWidth="1"/>
    <col min="5" max="5" width="15.875" style="14" customWidth="1"/>
    <col min="6" max="6" width="2.625" style="14" customWidth="1"/>
    <col min="7" max="7" width="4.125" style="14" customWidth="1"/>
    <col min="8" max="8" width="4.75390625" style="14" customWidth="1"/>
    <col min="9" max="9" width="7.125" style="14" customWidth="1"/>
    <col min="10" max="10" width="3.125" style="14" customWidth="1"/>
    <col min="11" max="11" width="3.875" style="14" customWidth="1"/>
    <col min="12" max="12" width="9.00390625" style="14" customWidth="1"/>
    <col min="13" max="13" width="4.75390625" style="14" customWidth="1"/>
    <col min="14" max="14" width="0.12890625" style="14" customWidth="1"/>
    <col min="15" max="15" width="12.25390625" style="14" bestFit="1" customWidth="1"/>
    <col min="16" max="16384" width="9.125" style="14" customWidth="1"/>
  </cols>
  <sheetData>
    <row r="2" spans="5:13" ht="12.75">
      <c r="E2" s="19"/>
      <c r="F2" s="19"/>
      <c r="G2" s="20"/>
      <c r="H2" s="20"/>
      <c r="I2" s="20"/>
      <c r="J2" s="20"/>
      <c r="K2" s="20"/>
      <c r="L2" s="20"/>
      <c r="M2" s="20"/>
    </row>
    <row r="3" spans="1:12" ht="12.75">
      <c r="A3" s="21"/>
      <c r="B3" s="21"/>
      <c r="C3" s="21"/>
      <c r="D3" s="61" t="s">
        <v>1</v>
      </c>
      <c r="E3" s="61"/>
      <c r="F3" s="61"/>
      <c r="G3" s="61"/>
      <c r="H3" s="61"/>
      <c r="I3" s="61"/>
      <c r="J3" s="61"/>
      <c r="K3" s="61"/>
      <c r="L3" s="61"/>
    </row>
    <row r="4" spans="1:12" ht="12.75">
      <c r="A4" s="21"/>
      <c r="B4" s="21"/>
      <c r="C4" s="21"/>
      <c r="D4" s="61" t="s">
        <v>3</v>
      </c>
      <c r="E4" s="61"/>
      <c r="F4" s="61"/>
      <c r="G4" s="61"/>
      <c r="H4" s="61"/>
      <c r="I4" s="61"/>
      <c r="J4" s="61"/>
      <c r="K4" s="61"/>
      <c r="L4" s="61"/>
    </row>
    <row r="5" spans="1:12" ht="12.75">
      <c r="A5" s="21"/>
      <c r="B5" s="21"/>
      <c r="C5" s="21"/>
      <c r="D5" s="61" t="s">
        <v>37</v>
      </c>
      <c r="E5" s="61"/>
      <c r="F5" s="61"/>
      <c r="G5" s="61"/>
      <c r="H5" s="61"/>
      <c r="I5" s="61"/>
      <c r="J5" s="61"/>
      <c r="K5" s="61"/>
      <c r="L5" s="61"/>
    </row>
    <row r="6" spans="5:13" ht="12.75">
      <c r="E6" s="22"/>
      <c r="F6" s="22"/>
      <c r="G6" s="22"/>
      <c r="H6" s="22"/>
      <c r="I6" s="22"/>
      <c r="J6" s="22"/>
      <c r="K6" s="22"/>
      <c r="L6" s="22"/>
      <c r="M6" s="23"/>
    </row>
    <row r="7" spans="4:12" ht="12.75">
      <c r="D7" s="61" t="s">
        <v>38</v>
      </c>
      <c r="E7" s="61"/>
      <c r="F7" s="61"/>
      <c r="G7" s="61"/>
      <c r="H7" s="61"/>
      <c r="I7" s="61"/>
      <c r="J7" s="61"/>
      <c r="K7" s="61"/>
      <c r="L7" s="61"/>
    </row>
    <row r="8" spans="4:12" ht="12.75">
      <c r="D8" s="61" t="s">
        <v>39</v>
      </c>
      <c r="E8" s="61"/>
      <c r="F8" s="61"/>
      <c r="G8" s="61"/>
      <c r="H8" s="61"/>
      <c r="I8" s="61"/>
      <c r="J8" s="61"/>
      <c r="K8" s="61"/>
      <c r="L8" s="61"/>
    </row>
    <row r="10" spans="1:3" ht="12.75">
      <c r="A10" s="24"/>
      <c r="B10" s="24"/>
      <c r="C10" s="24"/>
    </row>
    <row r="11" spans="1:3" ht="12.75">
      <c r="A11" s="24"/>
      <c r="B11" s="24"/>
      <c r="C11" s="24"/>
    </row>
    <row r="12" spans="7:13" ht="18">
      <c r="G12" s="63" t="s">
        <v>40</v>
      </c>
      <c r="H12" s="63"/>
      <c r="I12" s="63"/>
      <c r="J12" s="63"/>
      <c r="K12" s="63"/>
      <c r="L12" s="63"/>
      <c r="M12" s="25"/>
    </row>
    <row r="13" spans="7:13" ht="16.5">
      <c r="G13" s="25"/>
      <c r="H13" s="25"/>
      <c r="I13" s="25"/>
      <c r="J13" s="25"/>
      <c r="K13" s="25"/>
      <c r="L13" s="25"/>
      <c r="M13" s="25"/>
    </row>
    <row r="14" spans="7:13" ht="16.5">
      <c r="G14" s="25"/>
      <c r="H14" s="25"/>
      <c r="I14" s="25"/>
      <c r="J14" s="25"/>
      <c r="K14" s="25"/>
      <c r="L14" s="25"/>
      <c r="M14" s="25"/>
    </row>
    <row r="15" spans="7:13" ht="16.5">
      <c r="G15" s="25"/>
      <c r="H15" s="25"/>
      <c r="I15" s="25"/>
      <c r="J15" s="25"/>
      <c r="K15" s="25"/>
      <c r="L15" s="25"/>
      <c r="M15" s="25"/>
    </row>
    <row r="16" spans="7:13" ht="16.5">
      <c r="G16" s="25"/>
      <c r="H16" s="25"/>
      <c r="I16" s="25"/>
      <c r="J16" s="25"/>
      <c r="K16" s="25"/>
      <c r="L16" s="25"/>
      <c r="M16" s="25"/>
    </row>
    <row r="17" spans="7:13" ht="16.5">
      <c r="G17" s="25"/>
      <c r="H17" s="25"/>
      <c r="I17" s="25"/>
      <c r="J17" s="25"/>
      <c r="K17" s="25"/>
      <c r="L17" s="25"/>
      <c r="M17" s="25"/>
    </row>
    <row r="18" spans="7:13" ht="16.5">
      <c r="G18" s="25"/>
      <c r="H18" s="25"/>
      <c r="I18" s="25"/>
      <c r="J18" s="25"/>
      <c r="K18" s="25"/>
      <c r="L18" s="25"/>
      <c r="M18" s="25"/>
    </row>
    <row r="19" spans="7:13" ht="16.5">
      <c r="G19" s="25"/>
      <c r="H19" s="25"/>
      <c r="I19" s="25"/>
      <c r="J19" s="25"/>
      <c r="K19" s="25"/>
      <c r="L19" s="25"/>
      <c r="M19" s="25"/>
    </row>
    <row r="20" spans="7:13" ht="16.5">
      <c r="G20" s="25"/>
      <c r="H20" s="25"/>
      <c r="I20" s="25"/>
      <c r="J20" s="25"/>
      <c r="K20" s="25"/>
      <c r="L20" s="25"/>
      <c r="M20" s="25"/>
    </row>
    <row r="21" spans="1:13" ht="18">
      <c r="A21" s="116" t="s">
        <v>64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</row>
    <row r="22" spans="1:3" ht="12.75">
      <c r="A22" s="26"/>
      <c r="B22" s="26"/>
      <c r="C22" s="26"/>
    </row>
    <row r="23" spans="1:8" ht="12.75">
      <c r="A23" s="26"/>
      <c r="B23" s="26"/>
      <c r="C23" s="26"/>
      <c r="D23" s="112"/>
      <c r="E23" s="112"/>
      <c r="F23" s="112"/>
      <c r="G23" s="112"/>
      <c r="H23" s="112"/>
    </row>
    <row r="24" spans="1:13" ht="12.75" customHeight="1">
      <c r="A24" s="14" t="s">
        <v>2</v>
      </c>
      <c r="D24" s="113" t="s">
        <v>63</v>
      </c>
      <c r="E24" s="113"/>
      <c r="F24" s="113"/>
      <c r="G24" s="113"/>
      <c r="H24" s="113"/>
      <c r="M24" s="28"/>
    </row>
    <row r="25" spans="1:13" ht="12.75" customHeight="1">
      <c r="A25" s="114" t="s">
        <v>61</v>
      </c>
      <c r="B25" s="114"/>
      <c r="C25" s="114"/>
      <c r="D25" s="114"/>
      <c r="E25" s="114"/>
      <c r="F25" s="114"/>
      <c r="G25" s="114"/>
      <c r="H25" s="115"/>
      <c r="I25" s="115"/>
      <c r="J25" s="115"/>
      <c r="K25" s="115"/>
      <c r="L25" s="115"/>
      <c r="M25" s="27"/>
    </row>
    <row r="26" spans="1:13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1:13" ht="12.75" customHeight="1">
      <c r="A27" s="27"/>
      <c r="B27" s="27"/>
      <c r="C27" s="27"/>
      <c r="D27" s="112"/>
      <c r="E27" s="112"/>
      <c r="F27" s="112"/>
      <c r="G27" s="112"/>
      <c r="H27" s="112"/>
      <c r="I27" s="27"/>
      <c r="J27" s="27"/>
      <c r="K27" s="27"/>
      <c r="L27" s="27"/>
      <c r="M27" s="27"/>
    </row>
    <row r="28" spans="1:13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ht="12.75">
      <c r="A29" s="66"/>
      <c r="B29" s="66"/>
      <c r="C29" s="66"/>
      <c r="D29" s="66"/>
      <c r="E29" s="66"/>
      <c r="F29" s="30"/>
      <c r="G29" s="31"/>
      <c r="H29" s="31"/>
      <c r="I29" s="111" t="s">
        <v>41</v>
      </c>
      <c r="J29" s="111"/>
      <c r="K29" s="111"/>
      <c r="L29" s="111"/>
      <c r="M29" s="31"/>
    </row>
    <row r="30" spans="1:13" ht="36.75" customHeight="1">
      <c r="A30" s="30" t="s">
        <v>4</v>
      </c>
      <c r="B30" s="74" t="s">
        <v>65</v>
      </c>
      <c r="C30" s="74"/>
      <c r="D30" s="74"/>
      <c r="E30" s="74"/>
      <c r="F30" s="74"/>
      <c r="G30" s="74"/>
      <c r="H30" s="32"/>
      <c r="I30" s="80"/>
      <c r="J30" s="80"/>
      <c r="K30" s="80"/>
      <c r="L30" s="80"/>
      <c r="M30" s="33"/>
    </row>
    <row r="31" spans="1:13" ht="12.75">
      <c r="A31" s="65"/>
      <c r="B31" s="65"/>
      <c r="C31" s="65"/>
      <c r="D31" s="65"/>
      <c r="E31" s="65"/>
      <c r="F31" s="34"/>
      <c r="G31" s="34"/>
      <c r="H31" s="34"/>
      <c r="I31" s="35"/>
      <c r="J31" s="35"/>
      <c r="K31" s="35"/>
      <c r="L31" s="35"/>
      <c r="M31" s="34"/>
    </row>
    <row r="32" spans="1:13" ht="21.75" customHeight="1">
      <c r="A32" s="65" t="s">
        <v>58</v>
      </c>
      <c r="B32" s="65"/>
      <c r="C32" s="65"/>
      <c r="D32" s="73" t="s">
        <v>66</v>
      </c>
      <c r="E32" s="73"/>
      <c r="F32" s="73"/>
      <c r="G32" s="57"/>
      <c r="H32" s="32"/>
      <c r="I32" s="80"/>
      <c r="J32" s="80"/>
      <c r="K32" s="80"/>
      <c r="L32" s="80"/>
      <c r="M32" s="33"/>
    </row>
    <row r="33" spans="1:13" ht="21.75" customHeight="1">
      <c r="A33" s="65" t="s">
        <v>57</v>
      </c>
      <c r="B33" s="65"/>
      <c r="C33" s="65"/>
      <c r="D33" s="81"/>
      <c r="E33" s="81"/>
      <c r="F33" s="82"/>
      <c r="G33" s="82"/>
      <c r="H33" s="32"/>
      <c r="I33" s="80"/>
      <c r="J33" s="80"/>
      <c r="K33" s="80"/>
      <c r="L33" s="80"/>
      <c r="M33" s="33"/>
    </row>
    <row r="34" spans="1:13" ht="12.75">
      <c r="A34" s="72"/>
      <c r="B34" s="72"/>
      <c r="C34" s="72"/>
      <c r="D34" s="72"/>
      <c r="E34" s="72"/>
      <c r="F34" s="34"/>
      <c r="G34" s="34"/>
      <c r="H34" s="34"/>
      <c r="I34" s="35"/>
      <c r="J34" s="35"/>
      <c r="K34" s="35"/>
      <c r="L34" s="35"/>
      <c r="M34" s="34"/>
    </row>
    <row r="35" spans="1:13" ht="21.75" customHeight="1">
      <c r="A35" s="65" t="s">
        <v>42</v>
      </c>
      <c r="B35" s="65"/>
      <c r="C35" s="65"/>
      <c r="D35" s="65"/>
      <c r="E35" s="65"/>
      <c r="F35" s="34"/>
      <c r="G35" s="32"/>
      <c r="H35" s="32"/>
      <c r="I35" s="117" t="s">
        <v>67</v>
      </c>
      <c r="J35" s="118"/>
      <c r="K35" s="118"/>
      <c r="L35" s="119"/>
      <c r="M35" s="33"/>
    </row>
    <row r="36" spans="1:13" ht="12.75">
      <c r="A36" s="65"/>
      <c r="B36" s="65"/>
      <c r="C36" s="65"/>
      <c r="D36" s="65"/>
      <c r="E36" s="65"/>
      <c r="F36" s="34"/>
      <c r="G36" s="34"/>
      <c r="H36" s="34"/>
      <c r="I36" s="120"/>
      <c r="J36" s="120"/>
      <c r="K36" s="120"/>
      <c r="L36" s="120"/>
      <c r="M36" s="34"/>
    </row>
    <row r="37" spans="1:13" ht="21.75" customHeight="1">
      <c r="A37" s="65" t="s">
        <v>43</v>
      </c>
      <c r="B37" s="65"/>
      <c r="C37" s="65"/>
      <c r="D37" s="65"/>
      <c r="E37" s="65"/>
      <c r="F37" s="34"/>
      <c r="G37" s="32"/>
      <c r="H37" s="32"/>
      <c r="I37" s="121" t="s">
        <v>68</v>
      </c>
      <c r="J37" s="121"/>
      <c r="K37" s="121"/>
      <c r="L37" s="121"/>
      <c r="M37" s="33"/>
    </row>
    <row r="38" spans="1:13" ht="12.75">
      <c r="A38" s="71"/>
      <c r="B38" s="71"/>
      <c r="C38" s="71"/>
      <c r="D38" s="71"/>
      <c r="E38" s="71"/>
      <c r="F38" s="36"/>
      <c r="G38" s="37"/>
      <c r="H38" s="37"/>
      <c r="I38" s="122"/>
      <c r="J38" s="122"/>
      <c r="K38" s="122"/>
      <c r="L38" s="122"/>
      <c r="M38" s="37"/>
    </row>
    <row r="39" spans="1:13" ht="21.75" customHeight="1">
      <c r="A39" s="64" t="s">
        <v>44</v>
      </c>
      <c r="B39" s="64"/>
      <c r="C39" s="64"/>
      <c r="D39" s="64"/>
      <c r="E39" s="64"/>
      <c r="F39" s="36"/>
      <c r="G39" s="32"/>
      <c r="H39" s="32"/>
      <c r="I39" s="117" t="s">
        <v>69</v>
      </c>
      <c r="J39" s="118"/>
      <c r="K39" s="118"/>
      <c r="L39" s="119"/>
      <c r="M39" s="32"/>
    </row>
    <row r="40" spans="1:13" ht="12.75">
      <c r="A40" s="71"/>
      <c r="B40" s="71"/>
      <c r="C40" s="71"/>
      <c r="D40" s="71"/>
      <c r="E40" s="71"/>
      <c r="F40" s="36"/>
      <c r="G40" s="32"/>
      <c r="H40" s="32"/>
      <c r="I40" s="38"/>
      <c r="J40" s="38"/>
      <c r="K40" s="38"/>
      <c r="L40" s="38"/>
      <c r="M40" s="32"/>
    </row>
    <row r="41" spans="1:13" ht="21.75" customHeight="1">
      <c r="A41" s="65" t="s">
        <v>59</v>
      </c>
      <c r="B41" s="65"/>
      <c r="C41" s="73" t="s">
        <v>70</v>
      </c>
      <c r="D41" s="73"/>
      <c r="E41" s="73"/>
      <c r="F41" s="83" t="s">
        <v>45</v>
      </c>
      <c r="G41" s="83"/>
      <c r="H41" s="84"/>
      <c r="I41" s="80" t="s">
        <v>71</v>
      </c>
      <c r="J41" s="80"/>
      <c r="K41" s="80"/>
      <c r="L41" s="80"/>
      <c r="M41" s="33"/>
    </row>
    <row r="42" spans="1:13" ht="12.75">
      <c r="A42" s="40"/>
      <c r="B42" s="40"/>
      <c r="C42" s="41"/>
      <c r="D42" s="41"/>
      <c r="E42" s="41"/>
      <c r="F42" s="34"/>
      <c r="G42" s="34"/>
      <c r="H42" s="34"/>
      <c r="I42" s="35"/>
      <c r="J42" s="35"/>
      <c r="K42" s="35"/>
      <c r="L42" s="35"/>
      <c r="M42" s="34"/>
    </row>
    <row r="43" spans="1:13" ht="21.75" customHeight="1">
      <c r="A43" s="66" t="s">
        <v>60</v>
      </c>
      <c r="B43" s="66"/>
      <c r="C43" s="73" t="s">
        <v>70</v>
      </c>
      <c r="D43" s="73"/>
      <c r="E43" s="73"/>
      <c r="F43" s="83" t="s">
        <v>45</v>
      </c>
      <c r="G43" s="83"/>
      <c r="H43" s="84"/>
      <c r="I43" s="80"/>
      <c r="J43" s="80"/>
      <c r="K43" s="80"/>
      <c r="L43" s="80"/>
      <c r="M43" s="33"/>
    </row>
    <row r="44" spans="1:13" ht="21.75" customHeight="1">
      <c r="A44" s="29"/>
      <c r="B44" s="29"/>
      <c r="C44" s="42"/>
      <c r="D44" s="42"/>
      <c r="E44" s="42"/>
      <c r="F44" s="39"/>
      <c r="G44" s="39"/>
      <c r="H44" s="33"/>
      <c r="I44" s="43"/>
      <c r="J44" s="43"/>
      <c r="K44" s="43"/>
      <c r="L44" s="43"/>
      <c r="M44" s="33"/>
    </row>
    <row r="45" spans="1:13" ht="21.75" customHeight="1">
      <c r="A45" s="29"/>
      <c r="B45" s="29"/>
      <c r="C45" s="42"/>
      <c r="D45" s="42"/>
      <c r="E45" s="42"/>
      <c r="F45" s="39"/>
      <c r="G45" s="39"/>
      <c r="H45" s="33"/>
      <c r="I45" s="43"/>
      <c r="J45" s="43"/>
      <c r="K45" s="43"/>
      <c r="L45" s="43"/>
      <c r="M45" s="33"/>
    </row>
    <row r="46" spans="1:13" ht="21.75" customHeight="1">
      <c r="A46" s="29"/>
      <c r="B46" s="29"/>
      <c r="C46" s="42"/>
      <c r="D46" s="42"/>
      <c r="E46" s="42"/>
      <c r="F46" s="39"/>
      <c r="G46" s="39"/>
      <c r="H46" s="33"/>
      <c r="I46" s="43"/>
      <c r="J46" s="43"/>
      <c r="K46" s="43"/>
      <c r="L46" s="43"/>
      <c r="M46" s="33"/>
    </row>
    <row r="47" spans="1:13" ht="21.75" customHeight="1">
      <c r="A47" s="29"/>
      <c r="B47" s="29"/>
      <c r="C47" s="42"/>
      <c r="D47" s="42"/>
      <c r="E47" s="42"/>
      <c r="F47" s="39"/>
      <c r="G47" s="39"/>
      <c r="H47" s="33"/>
      <c r="I47" s="43"/>
      <c r="J47" s="43"/>
      <c r="K47" s="43"/>
      <c r="L47" s="43"/>
      <c r="M47" s="33"/>
    </row>
    <row r="48" spans="1:13" ht="34.5" customHeight="1">
      <c r="A48" s="124" t="s">
        <v>85</v>
      </c>
      <c r="B48" s="124"/>
      <c r="C48" s="124"/>
      <c r="D48" s="124"/>
      <c r="E48" s="123" t="s">
        <v>72</v>
      </c>
      <c r="F48" s="125" t="s">
        <v>73</v>
      </c>
      <c r="G48" s="125"/>
      <c r="H48" s="125"/>
      <c r="I48" s="125"/>
      <c r="J48" s="125" t="s">
        <v>74</v>
      </c>
      <c r="K48" s="125"/>
      <c r="L48" s="125"/>
      <c r="M48" s="125"/>
    </row>
    <row r="49" spans="1:13" ht="12.75">
      <c r="A49" s="76">
        <v>1</v>
      </c>
      <c r="B49" s="76"/>
      <c r="C49" s="76"/>
      <c r="D49" s="76"/>
      <c r="E49" s="45">
        <v>2</v>
      </c>
      <c r="F49" s="76">
        <v>3</v>
      </c>
      <c r="G49" s="76"/>
      <c r="H49" s="76"/>
      <c r="I49" s="76"/>
      <c r="J49" s="76">
        <v>4</v>
      </c>
      <c r="K49" s="76"/>
      <c r="L49" s="76"/>
      <c r="M49" s="76"/>
    </row>
    <row r="50" spans="1:13" ht="21" customHeight="1">
      <c r="A50" s="77" t="s">
        <v>46</v>
      </c>
      <c r="B50" s="77"/>
      <c r="C50" s="77"/>
      <c r="D50" s="77"/>
      <c r="E50" s="46"/>
      <c r="F50" s="85"/>
      <c r="G50" s="85"/>
      <c r="H50" s="85"/>
      <c r="I50" s="85"/>
      <c r="J50" s="85"/>
      <c r="K50" s="85"/>
      <c r="L50" s="85"/>
      <c r="M50" s="85"/>
    </row>
    <row r="51" spans="1:13" ht="20.25" customHeight="1">
      <c r="A51" s="70" t="s">
        <v>76</v>
      </c>
      <c r="B51" s="70"/>
      <c r="C51" s="70"/>
      <c r="D51" s="70"/>
      <c r="E51" s="48"/>
      <c r="F51" s="90">
        <v>1253224.913</v>
      </c>
      <c r="G51" s="91"/>
      <c r="H51" s="91"/>
      <c r="I51" s="92"/>
      <c r="J51" s="90">
        <v>1148167</v>
      </c>
      <c r="K51" s="91"/>
      <c r="L51" s="91"/>
      <c r="M51" s="92"/>
    </row>
    <row r="52" spans="1:13" ht="20.25" customHeight="1">
      <c r="A52" s="70" t="s">
        <v>75</v>
      </c>
      <c r="B52" s="70"/>
      <c r="C52" s="70"/>
      <c r="D52" s="70"/>
      <c r="E52" s="48"/>
      <c r="F52" s="90"/>
      <c r="G52" s="91"/>
      <c r="H52" s="91"/>
      <c r="I52" s="92"/>
      <c r="J52" s="90"/>
      <c r="K52" s="91"/>
      <c r="L52" s="91"/>
      <c r="M52" s="92"/>
    </row>
    <row r="53" spans="1:13" ht="20.25" customHeight="1">
      <c r="A53" s="70" t="s">
        <v>77</v>
      </c>
      <c r="B53" s="70"/>
      <c r="C53" s="70"/>
      <c r="D53" s="70"/>
      <c r="E53" s="48"/>
      <c r="F53" s="75"/>
      <c r="G53" s="75"/>
      <c r="H53" s="75"/>
      <c r="I53" s="75"/>
      <c r="J53" s="75"/>
      <c r="K53" s="75"/>
      <c r="L53" s="75"/>
      <c r="M53" s="75"/>
    </row>
    <row r="54" spans="1:13" ht="20.25" customHeight="1">
      <c r="A54" s="70" t="s">
        <v>78</v>
      </c>
      <c r="B54" s="70"/>
      <c r="C54" s="70"/>
      <c r="D54" s="70"/>
      <c r="E54" s="48"/>
      <c r="F54" s="75"/>
      <c r="G54" s="75"/>
      <c r="H54" s="75"/>
      <c r="I54" s="75"/>
      <c r="J54" s="75"/>
      <c r="K54" s="75"/>
      <c r="L54" s="75"/>
      <c r="M54" s="75"/>
    </row>
    <row r="55" spans="1:13" ht="20.25" customHeight="1">
      <c r="A55" s="70" t="s">
        <v>79</v>
      </c>
      <c r="B55" s="70"/>
      <c r="C55" s="70"/>
      <c r="D55" s="70"/>
      <c r="E55" s="48"/>
      <c r="F55" s="75"/>
      <c r="G55" s="75"/>
      <c r="H55" s="75"/>
      <c r="I55" s="75"/>
      <c r="J55" s="75"/>
      <c r="K55" s="75"/>
      <c r="L55" s="75"/>
      <c r="M55" s="75"/>
    </row>
    <row r="56" spans="1:13" ht="20.25" customHeight="1">
      <c r="A56" s="70" t="s">
        <v>80</v>
      </c>
      <c r="B56" s="70"/>
      <c r="C56" s="70"/>
      <c r="D56" s="70"/>
      <c r="E56" s="48"/>
      <c r="F56" s="75"/>
      <c r="G56" s="75"/>
      <c r="H56" s="75"/>
      <c r="I56" s="75"/>
      <c r="J56" s="75"/>
      <c r="K56" s="75"/>
      <c r="L56" s="75"/>
      <c r="M56" s="75"/>
    </row>
    <row r="57" spans="1:13" ht="20.25" customHeight="1">
      <c r="A57" s="70" t="s">
        <v>81</v>
      </c>
      <c r="B57" s="70"/>
      <c r="C57" s="70"/>
      <c r="D57" s="70"/>
      <c r="E57" s="48"/>
      <c r="F57" s="75"/>
      <c r="G57" s="75"/>
      <c r="H57" s="75"/>
      <c r="I57" s="75"/>
      <c r="J57" s="75"/>
      <c r="K57" s="75"/>
      <c r="L57" s="75"/>
      <c r="M57" s="75"/>
    </row>
    <row r="58" spans="1:13" ht="20.25" customHeight="1">
      <c r="A58" s="70" t="s">
        <v>82</v>
      </c>
      <c r="B58" s="70"/>
      <c r="C58" s="70"/>
      <c r="D58" s="70"/>
      <c r="E58" s="48"/>
      <c r="F58" s="75"/>
      <c r="G58" s="75"/>
      <c r="H58" s="75"/>
      <c r="I58" s="75"/>
      <c r="J58" s="75"/>
      <c r="K58" s="75"/>
      <c r="L58" s="75"/>
      <c r="M58" s="75"/>
    </row>
    <row r="59" spans="1:13" ht="20.25" customHeight="1">
      <c r="A59" s="70" t="s">
        <v>83</v>
      </c>
      <c r="B59" s="70"/>
      <c r="C59" s="70"/>
      <c r="D59" s="70"/>
      <c r="E59" s="48"/>
      <c r="F59" s="75"/>
      <c r="G59" s="75"/>
      <c r="H59" s="75"/>
      <c r="I59" s="75"/>
      <c r="J59" s="75"/>
      <c r="K59" s="75"/>
      <c r="L59" s="75"/>
      <c r="M59" s="75"/>
    </row>
    <row r="60" spans="1:13" ht="20.25" customHeight="1">
      <c r="A60" s="70" t="s">
        <v>84</v>
      </c>
      <c r="B60" s="70"/>
      <c r="C60" s="70"/>
      <c r="D60" s="70"/>
      <c r="E60" s="48"/>
      <c r="F60" s="78"/>
      <c r="G60" s="78"/>
      <c r="H60" s="78"/>
      <c r="I60" s="78"/>
      <c r="J60" s="78"/>
      <c r="K60" s="78"/>
      <c r="L60" s="78"/>
      <c r="M60" s="78"/>
    </row>
    <row r="61" spans="1:13" ht="20.25" customHeight="1">
      <c r="A61" s="70"/>
      <c r="B61" s="70"/>
      <c r="C61" s="70"/>
      <c r="D61" s="70"/>
      <c r="E61" s="48"/>
      <c r="F61" s="78"/>
      <c r="G61" s="78"/>
      <c r="H61" s="78"/>
      <c r="I61" s="78"/>
      <c r="J61" s="78"/>
      <c r="K61" s="78"/>
      <c r="L61" s="78"/>
      <c r="M61" s="78"/>
    </row>
    <row r="62" spans="1:13" ht="20.25" customHeight="1">
      <c r="A62" s="70"/>
      <c r="B62" s="70"/>
      <c r="C62" s="70"/>
      <c r="D62" s="70"/>
      <c r="E62" s="48"/>
      <c r="F62" s="78"/>
      <c r="G62" s="78"/>
      <c r="H62" s="78"/>
      <c r="I62" s="78"/>
      <c r="J62" s="78"/>
      <c r="K62" s="78"/>
      <c r="L62" s="78"/>
      <c r="M62" s="78"/>
    </row>
    <row r="63" spans="1:13" ht="21" customHeight="1">
      <c r="A63" s="100" t="s">
        <v>47</v>
      </c>
      <c r="B63" s="101"/>
      <c r="C63" s="101"/>
      <c r="D63" s="101"/>
      <c r="E63" s="49"/>
      <c r="F63" s="86">
        <v>1253225</v>
      </c>
      <c r="G63" s="86"/>
      <c r="H63" s="86"/>
      <c r="I63" s="86"/>
      <c r="J63" s="86">
        <f>SUM(J51:M62)</f>
        <v>1148167</v>
      </c>
      <c r="K63" s="86"/>
      <c r="L63" s="86"/>
      <c r="M63" s="86"/>
    </row>
    <row r="64" spans="1:13" ht="21" customHeight="1">
      <c r="A64" s="102"/>
      <c r="B64" s="102"/>
      <c r="C64" s="102"/>
      <c r="D64" s="102"/>
      <c r="E64" s="47"/>
      <c r="F64" s="79"/>
      <c r="G64" s="79"/>
      <c r="H64" s="79"/>
      <c r="I64" s="79"/>
      <c r="J64" s="79"/>
      <c r="K64" s="79"/>
      <c r="L64" s="79"/>
      <c r="M64" s="79"/>
    </row>
    <row r="65" spans="1:13" ht="21" customHeight="1">
      <c r="A65" s="77" t="s">
        <v>48</v>
      </c>
      <c r="B65" s="77"/>
      <c r="C65" s="77"/>
      <c r="D65" s="77"/>
      <c r="E65" s="47"/>
      <c r="F65" s="79"/>
      <c r="G65" s="79"/>
      <c r="H65" s="79"/>
      <c r="I65" s="79"/>
      <c r="J65" s="79"/>
      <c r="K65" s="79"/>
      <c r="L65" s="79"/>
      <c r="M65" s="79"/>
    </row>
    <row r="66" spans="1:13" ht="21" customHeight="1">
      <c r="A66" s="70" t="s">
        <v>86</v>
      </c>
      <c r="B66" s="70"/>
      <c r="C66" s="70"/>
      <c r="D66" s="70"/>
      <c r="E66" s="48"/>
      <c r="F66" s="75">
        <v>3313</v>
      </c>
      <c r="G66" s="75"/>
      <c r="H66" s="75"/>
      <c r="I66" s="75"/>
      <c r="J66" s="75">
        <v>3292</v>
      </c>
      <c r="K66" s="75"/>
      <c r="L66" s="75"/>
      <c r="M66" s="75"/>
    </row>
    <row r="67" spans="1:13" ht="21" customHeight="1">
      <c r="A67" s="70" t="s">
        <v>87</v>
      </c>
      <c r="B67" s="70"/>
      <c r="C67" s="70"/>
      <c r="D67" s="70"/>
      <c r="E67" s="48"/>
      <c r="F67" s="75">
        <v>1049</v>
      </c>
      <c r="G67" s="75"/>
      <c r="H67" s="75"/>
      <c r="I67" s="75"/>
      <c r="J67" s="75">
        <v>49</v>
      </c>
      <c r="K67" s="75"/>
      <c r="L67" s="75"/>
      <c r="M67" s="75"/>
    </row>
    <row r="68" spans="1:13" ht="21" customHeight="1">
      <c r="A68" s="70" t="s">
        <v>88</v>
      </c>
      <c r="B68" s="70"/>
      <c r="C68" s="70"/>
      <c r="D68" s="70"/>
      <c r="E68" s="48"/>
      <c r="F68" s="75">
        <v>12532</v>
      </c>
      <c r="G68" s="75"/>
      <c r="H68" s="75"/>
      <c r="I68" s="75"/>
      <c r="J68" s="75">
        <v>10754</v>
      </c>
      <c r="K68" s="75"/>
      <c r="L68" s="75"/>
      <c r="M68" s="75"/>
    </row>
    <row r="69" spans="1:13" ht="21" customHeight="1">
      <c r="A69" s="70" t="s">
        <v>89</v>
      </c>
      <c r="B69" s="70"/>
      <c r="C69" s="70"/>
      <c r="D69" s="70"/>
      <c r="E69" s="48"/>
      <c r="F69" s="75">
        <v>113142</v>
      </c>
      <c r="G69" s="75"/>
      <c r="H69" s="75"/>
      <c r="I69" s="75"/>
      <c r="J69" s="75">
        <v>114188</v>
      </c>
      <c r="K69" s="75"/>
      <c r="L69" s="75"/>
      <c r="M69" s="75"/>
    </row>
    <row r="70" spans="1:13" ht="21" customHeight="1">
      <c r="A70" s="70" t="s">
        <v>90</v>
      </c>
      <c r="B70" s="70"/>
      <c r="C70" s="70"/>
      <c r="D70" s="70"/>
      <c r="E70" s="48"/>
      <c r="F70" s="75"/>
      <c r="G70" s="75"/>
      <c r="H70" s="75"/>
      <c r="I70" s="75"/>
      <c r="J70" s="75"/>
      <c r="K70" s="75"/>
      <c r="L70" s="75"/>
      <c r="M70" s="75"/>
    </row>
    <row r="71" spans="1:13" ht="21" customHeight="1">
      <c r="A71" s="70" t="s">
        <v>91</v>
      </c>
      <c r="B71" s="70"/>
      <c r="C71" s="70"/>
      <c r="D71" s="70"/>
      <c r="E71" s="48"/>
      <c r="F71" s="75">
        <v>3768</v>
      </c>
      <c r="G71" s="75"/>
      <c r="H71" s="75"/>
      <c r="I71" s="75"/>
      <c r="J71" s="75">
        <v>6430</v>
      </c>
      <c r="K71" s="75"/>
      <c r="L71" s="75"/>
      <c r="M71" s="75"/>
    </row>
    <row r="72" spans="1:13" ht="21" customHeight="1">
      <c r="A72" s="70" t="s">
        <v>92</v>
      </c>
      <c r="B72" s="70"/>
      <c r="C72" s="70"/>
      <c r="D72" s="70"/>
      <c r="E72" s="48"/>
      <c r="F72" s="75">
        <v>21200</v>
      </c>
      <c r="G72" s="75"/>
      <c r="H72" s="75"/>
      <c r="I72" s="75"/>
      <c r="J72" s="75"/>
      <c r="K72" s="75"/>
      <c r="L72" s="75"/>
      <c r="M72" s="75"/>
    </row>
    <row r="73" spans="1:13" ht="21" customHeight="1">
      <c r="A73" s="70"/>
      <c r="B73" s="70"/>
      <c r="C73" s="70"/>
      <c r="D73" s="70"/>
      <c r="E73" s="48"/>
      <c r="F73" s="75"/>
      <c r="G73" s="75"/>
      <c r="H73" s="75"/>
      <c r="I73" s="75"/>
      <c r="J73" s="75"/>
      <c r="K73" s="75"/>
      <c r="L73" s="75"/>
      <c r="M73" s="75"/>
    </row>
    <row r="74" spans="1:13" ht="21" customHeight="1">
      <c r="A74" s="100" t="s">
        <v>49</v>
      </c>
      <c r="B74" s="100"/>
      <c r="C74" s="100"/>
      <c r="D74" s="100"/>
      <c r="E74" s="48"/>
      <c r="F74" s="62">
        <f>SUM(F66:I73)</f>
        <v>155004</v>
      </c>
      <c r="G74" s="62"/>
      <c r="H74" s="62"/>
      <c r="I74" s="62"/>
      <c r="J74" s="62">
        <f>SUM(J66:M73)</f>
        <v>134713</v>
      </c>
      <c r="K74" s="62"/>
      <c r="L74" s="62"/>
      <c r="M74" s="62"/>
    </row>
    <row r="75" spans="1:13" ht="26.25" customHeight="1">
      <c r="A75" s="105" t="s">
        <v>94</v>
      </c>
      <c r="B75" s="105"/>
      <c r="C75" s="105"/>
      <c r="D75" s="105"/>
      <c r="E75" s="48"/>
      <c r="F75" s="75"/>
      <c r="G75" s="75"/>
      <c r="H75" s="75"/>
      <c r="I75" s="75"/>
      <c r="J75" s="75"/>
      <c r="K75" s="75"/>
      <c r="L75" s="75"/>
      <c r="M75" s="75"/>
    </row>
    <row r="76" spans="1:13" ht="21" customHeight="1">
      <c r="A76" s="100" t="s">
        <v>93</v>
      </c>
      <c r="B76" s="100"/>
      <c r="C76" s="100"/>
      <c r="D76" s="100"/>
      <c r="E76" s="49"/>
      <c r="F76" s="62">
        <f>F63+F74</f>
        <v>1408229</v>
      </c>
      <c r="G76" s="62"/>
      <c r="H76" s="62"/>
      <c r="I76" s="62"/>
      <c r="J76" s="62">
        <f>J63+J74</f>
        <v>1282880</v>
      </c>
      <c r="K76" s="62"/>
      <c r="L76" s="62"/>
      <c r="M76" s="62"/>
    </row>
    <row r="77" spans="1:13" ht="21" customHeight="1">
      <c r="A77" s="100"/>
      <c r="B77" s="100"/>
      <c r="C77" s="100"/>
      <c r="D77" s="100"/>
      <c r="E77" s="49"/>
      <c r="F77" s="62"/>
      <c r="G77" s="62"/>
      <c r="H77" s="62"/>
      <c r="I77" s="62"/>
      <c r="J77" s="62"/>
      <c r="K77" s="62"/>
      <c r="L77" s="62"/>
      <c r="M77" s="62"/>
    </row>
    <row r="78" spans="1:13" ht="21" customHeight="1">
      <c r="A78" s="102"/>
      <c r="B78" s="102"/>
      <c r="C78" s="102"/>
      <c r="D78" s="102"/>
      <c r="E78" s="50"/>
      <c r="F78" s="79"/>
      <c r="G78" s="79"/>
      <c r="H78" s="79"/>
      <c r="I78" s="79"/>
      <c r="J78" s="79"/>
      <c r="K78" s="79"/>
      <c r="L78" s="79"/>
      <c r="M78" s="79"/>
    </row>
    <row r="79" spans="1:13" ht="22.5" customHeight="1">
      <c r="A79" s="103" t="s">
        <v>50</v>
      </c>
      <c r="B79" s="103"/>
      <c r="C79" s="103"/>
      <c r="D79" s="103"/>
      <c r="E79" s="49"/>
      <c r="F79" s="87"/>
      <c r="G79" s="87"/>
      <c r="H79" s="87"/>
      <c r="I79" s="87"/>
      <c r="J79" s="87"/>
      <c r="K79" s="87"/>
      <c r="L79" s="87"/>
      <c r="M79" s="87"/>
    </row>
    <row r="80" spans="1:13" ht="34.5" customHeight="1">
      <c r="A80" s="104" t="s">
        <v>51</v>
      </c>
      <c r="B80" s="104"/>
      <c r="C80" s="104"/>
      <c r="D80" s="104"/>
      <c r="E80" s="44" t="s">
        <v>72</v>
      </c>
      <c r="F80" s="126"/>
      <c r="G80" s="127"/>
      <c r="H80" s="127"/>
      <c r="I80" s="128"/>
      <c r="J80" s="88"/>
      <c r="K80" s="88"/>
      <c r="L80" s="88"/>
      <c r="M80" s="88"/>
    </row>
    <row r="81" spans="1:13" ht="12.75">
      <c r="A81" s="85">
        <v>1</v>
      </c>
      <c r="B81" s="85"/>
      <c r="C81" s="85"/>
      <c r="D81" s="85"/>
      <c r="E81" s="50" t="s">
        <v>62</v>
      </c>
      <c r="F81" s="129">
        <v>3</v>
      </c>
      <c r="G81" s="130"/>
      <c r="H81" s="130"/>
      <c r="I81" s="131"/>
      <c r="J81" s="89">
        <v>4</v>
      </c>
      <c r="K81" s="89"/>
      <c r="L81" s="89"/>
      <c r="M81" s="89"/>
    </row>
    <row r="82" spans="1:13" ht="18" customHeight="1">
      <c r="A82" s="107" t="s">
        <v>52</v>
      </c>
      <c r="B82" s="107"/>
      <c r="C82" s="107"/>
      <c r="D82" s="107"/>
      <c r="E82" s="50"/>
      <c r="F82" s="89"/>
      <c r="G82" s="89"/>
      <c r="H82" s="89"/>
      <c r="I82" s="89"/>
      <c r="J82" s="89"/>
      <c r="K82" s="89"/>
      <c r="L82" s="89"/>
      <c r="M82" s="89"/>
    </row>
    <row r="83" spans="1:15" ht="17.25" customHeight="1">
      <c r="A83" s="70" t="s">
        <v>95</v>
      </c>
      <c r="B83" s="70"/>
      <c r="C83" s="70"/>
      <c r="D83" s="70"/>
      <c r="E83" s="48"/>
      <c r="F83" s="75">
        <v>17250</v>
      </c>
      <c r="G83" s="75"/>
      <c r="H83" s="75"/>
      <c r="I83" s="75"/>
      <c r="J83" s="75">
        <v>17250</v>
      </c>
      <c r="K83" s="75"/>
      <c r="L83" s="75"/>
      <c r="M83" s="75"/>
      <c r="N83" s="58"/>
      <c r="O83" s="58"/>
    </row>
    <row r="84" spans="1:15" ht="17.25" customHeight="1">
      <c r="A84" s="70" t="s">
        <v>96</v>
      </c>
      <c r="B84" s="70"/>
      <c r="C84" s="70"/>
      <c r="D84" s="70"/>
      <c r="E84" s="48"/>
      <c r="F84" s="75">
        <v>-11560</v>
      </c>
      <c r="G84" s="75"/>
      <c r="H84" s="75"/>
      <c r="I84" s="75"/>
      <c r="J84" s="75">
        <v>-11560</v>
      </c>
      <c r="K84" s="75"/>
      <c r="L84" s="75"/>
      <c r="M84" s="75"/>
      <c r="N84" s="58"/>
      <c r="O84" s="58"/>
    </row>
    <row r="85" spans="1:15" ht="17.25" customHeight="1">
      <c r="A85" s="70" t="s">
        <v>97</v>
      </c>
      <c r="B85" s="70"/>
      <c r="C85" s="70"/>
      <c r="D85" s="70"/>
      <c r="E85" s="48"/>
      <c r="F85" s="75">
        <v>502522</v>
      </c>
      <c r="G85" s="75"/>
      <c r="H85" s="75"/>
      <c r="I85" s="75"/>
      <c r="J85" s="75">
        <v>502522</v>
      </c>
      <c r="K85" s="75"/>
      <c r="L85" s="75"/>
      <c r="M85" s="75"/>
      <c r="N85" s="58"/>
      <c r="O85" s="58"/>
    </row>
    <row r="86" spans="1:15" ht="17.25" customHeight="1">
      <c r="A86" s="70" t="s">
        <v>98</v>
      </c>
      <c r="B86" s="70"/>
      <c r="C86" s="70"/>
      <c r="D86" s="70"/>
      <c r="E86" s="48"/>
      <c r="F86" s="75">
        <v>-30411</v>
      </c>
      <c r="G86" s="75"/>
      <c r="H86" s="75"/>
      <c r="I86" s="75"/>
      <c r="J86" s="75">
        <v>-29928</v>
      </c>
      <c r="K86" s="75"/>
      <c r="L86" s="75"/>
      <c r="M86" s="75"/>
      <c r="N86" s="58"/>
      <c r="O86" s="59"/>
    </row>
    <row r="87" spans="1:15" ht="17.25" customHeight="1">
      <c r="A87" s="70" t="s">
        <v>99</v>
      </c>
      <c r="B87" s="70"/>
      <c r="C87" s="70"/>
      <c r="D87" s="70"/>
      <c r="E87" s="48"/>
      <c r="F87" s="75"/>
      <c r="G87" s="75"/>
      <c r="H87" s="75"/>
      <c r="I87" s="75"/>
      <c r="J87" s="75"/>
      <c r="K87" s="75"/>
      <c r="L87" s="75"/>
      <c r="M87" s="75"/>
      <c r="N87" s="58"/>
      <c r="O87" s="58"/>
    </row>
    <row r="88" spans="1:13" ht="17.25" customHeight="1">
      <c r="A88" s="100" t="s">
        <v>5</v>
      </c>
      <c r="B88" s="100"/>
      <c r="C88" s="100"/>
      <c r="D88" s="100"/>
      <c r="E88" s="49"/>
      <c r="F88" s="62">
        <f>SUM(F83:I87)</f>
        <v>477801</v>
      </c>
      <c r="G88" s="62"/>
      <c r="H88" s="62"/>
      <c r="I88" s="62"/>
      <c r="J88" s="62">
        <f>SUM(J83:M87)</f>
        <v>478284</v>
      </c>
      <c r="K88" s="62"/>
      <c r="L88" s="62"/>
      <c r="M88" s="62"/>
    </row>
    <row r="89" spans="1:13" ht="18" customHeight="1">
      <c r="A89" s="102"/>
      <c r="B89" s="102"/>
      <c r="C89" s="102"/>
      <c r="D89" s="102"/>
      <c r="E89" s="50"/>
      <c r="F89" s="79"/>
      <c r="G89" s="79"/>
      <c r="H89" s="79"/>
      <c r="I89" s="79"/>
      <c r="J89" s="79"/>
      <c r="K89" s="79"/>
      <c r="L89" s="79"/>
      <c r="M89" s="79"/>
    </row>
    <row r="90" spans="1:13" ht="18" customHeight="1">
      <c r="A90" s="107" t="s">
        <v>53</v>
      </c>
      <c r="B90" s="107"/>
      <c r="C90" s="107"/>
      <c r="D90" s="107"/>
      <c r="E90" s="50"/>
      <c r="F90" s="79"/>
      <c r="G90" s="79"/>
      <c r="H90" s="79"/>
      <c r="I90" s="79"/>
      <c r="J90" s="79"/>
      <c r="K90" s="79"/>
      <c r="L90" s="79"/>
      <c r="M90" s="79"/>
    </row>
    <row r="91" spans="1:13" ht="17.25" customHeight="1">
      <c r="A91" s="70" t="s">
        <v>100</v>
      </c>
      <c r="B91" s="70"/>
      <c r="C91" s="70"/>
      <c r="D91" s="70"/>
      <c r="E91" s="48"/>
      <c r="F91" s="75">
        <v>770175</v>
      </c>
      <c r="G91" s="75"/>
      <c r="H91" s="75"/>
      <c r="I91" s="75"/>
      <c r="J91" s="75">
        <v>664175</v>
      </c>
      <c r="K91" s="75"/>
      <c r="L91" s="75"/>
      <c r="M91" s="75"/>
    </row>
    <row r="92" spans="1:13" ht="17.25" customHeight="1">
      <c r="A92" s="70" t="s">
        <v>101</v>
      </c>
      <c r="B92" s="70"/>
      <c r="C92" s="70"/>
      <c r="D92" s="70"/>
      <c r="E92" s="48"/>
      <c r="F92" s="78"/>
      <c r="G92" s="78"/>
      <c r="H92" s="78"/>
      <c r="I92" s="78"/>
      <c r="J92" s="78"/>
      <c r="K92" s="78"/>
      <c r="L92" s="78"/>
      <c r="M92" s="78"/>
    </row>
    <row r="93" spans="1:15" ht="17.25" customHeight="1">
      <c r="A93" s="70" t="s">
        <v>102</v>
      </c>
      <c r="B93" s="70"/>
      <c r="C93" s="70"/>
      <c r="D93" s="70"/>
      <c r="E93" s="48"/>
      <c r="F93" s="78"/>
      <c r="G93" s="78"/>
      <c r="H93" s="78"/>
      <c r="I93" s="78"/>
      <c r="J93" s="78"/>
      <c r="K93" s="78"/>
      <c r="L93" s="78"/>
      <c r="M93" s="78"/>
      <c r="O93" s="15"/>
    </row>
    <row r="94" spans="1:13" ht="17.25" customHeight="1">
      <c r="A94" s="70" t="s">
        <v>103</v>
      </c>
      <c r="B94" s="70"/>
      <c r="C94" s="70"/>
      <c r="D94" s="70"/>
      <c r="E94" s="48"/>
      <c r="F94" s="78"/>
      <c r="G94" s="78"/>
      <c r="H94" s="78"/>
      <c r="I94" s="78"/>
      <c r="J94" s="78"/>
      <c r="K94" s="78"/>
      <c r="L94" s="78"/>
      <c r="M94" s="78"/>
    </row>
    <row r="95" spans="1:13" ht="17.25" customHeight="1">
      <c r="A95" s="70" t="s">
        <v>104</v>
      </c>
      <c r="B95" s="70"/>
      <c r="C95" s="70"/>
      <c r="D95" s="70"/>
      <c r="E95" s="48"/>
      <c r="F95" s="78"/>
      <c r="G95" s="78"/>
      <c r="H95" s="78"/>
      <c r="I95" s="78"/>
      <c r="J95" s="78"/>
      <c r="K95" s="78"/>
      <c r="L95" s="78"/>
      <c r="M95" s="78"/>
    </row>
    <row r="96" spans="1:13" ht="18" customHeight="1">
      <c r="A96" s="108" t="s">
        <v>54</v>
      </c>
      <c r="B96" s="108"/>
      <c r="C96" s="108"/>
      <c r="D96" s="108"/>
      <c r="E96" s="49"/>
      <c r="F96" s="62">
        <f>SUM(F91:I95)</f>
        <v>770175</v>
      </c>
      <c r="G96" s="62"/>
      <c r="H96" s="62"/>
      <c r="I96" s="62"/>
      <c r="J96" s="62">
        <f>SUM(J91:M95)</f>
        <v>664175</v>
      </c>
      <c r="K96" s="62"/>
      <c r="L96" s="62"/>
      <c r="M96" s="62"/>
    </row>
    <row r="97" spans="1:13" ht="17.25" customHeight="1">
      <c r="A97" s="102"/>
      <c r="B97" s="102"/>
      <c r="C97" s="102"/>
      <c r="D97" s="102"/>
      <c r="E97" s="50"/>
      <c r="F97" s="79"/>
      <c r="G97" s="79"/>
      <c r="H97" s="79"/>
      <c r="I97" s="79"/>
      <c r="J97" s="79"/>
      <c r="K97" s="79"/>
      <c r="L97" s="79"/>
      <c r="M97" s="79"/>
    </row>
    <row r="98" spans="1:13" ht="17.25" customHeight="1">
      <c r="A98" s="107" t="s">
        <v>55</v>
      </c>
      <c r="B98" s="107"/>
      <c r="C98" s="107"/>
      <c r="D98" s="107"/>
      <c r="E98" s="50"/>
      <c r="F98" s="79"/>
      <c r="G98" s="79"/>
      <c r="H98" s="79"/>
      <c r="I98" s="79"/>
      <c r="J98" s="79"/>
      <c r="K98" s="79"/>
      <c r="L98" s="79"/>
      <c r="M98" s="79"/>
    </row>
    <row r="99" spans="1:13" ht="17.25" customHeight="1">
      <c r="A99" s="70" t="s">
        <v>105</v>
      </c>
      <c r="B99" s="70"/>
      <c r="C99" s="70"/>
      <c r="D99" s="70"/>
      <c r="E99" s="48"/>
      <c r="F99" s="78"/>
      <c r="G99" s="78"/>
      <c r="H99" s="78"/>
      <c r="I99" s="78"/>
      <c r="J99" s="93"/>
      <c r="K99" s="94"/>
      <c r="L99" s="94"/>
      <c r="M99" s="95"/>
    </row>
    <row r="100" spans="1:13" ht="17.25" customHeight="1">
      <c r="A100" s="70" t="s">
        <v>106</v>
      </c>
      <c r="B100" s="70"/>
      <c r="C100" s="70"/>
      <c r="D100" s="70"/>
      <c r="E100" s="48"/>
      <c r="F100" s="75">
        <v>113257</v>
      </c>
      <c r="G100" s="75"/>
      <c r="H100" s="75"/>
      <c r="I100" s="75"/>
      <c r="J100" s="90">
        <v>113257</v>
      </c>
      <c r="K100" s="91"/>
      <c r="L100" s="91"/>
      <c r="M100" s="92"/>
    </row>
    <row r="101" spans="1:15" ht="17.25" customHeight="1">
      <c r="A101" s="70" t="s">
        <v>107</v>
      </c>
      <c r="B101" s="70"/>
      <c r="C101" s="70"/>
      <c r="D101" s="70"/>
      <c r="E101" s="48"/>
      <c r="F101" s="75">
        <v>34663</v>
      </c>
      <c r="G101" s="75"/>
      <c r="H101" s="75"/>
      <c r="I101" s="75"/>
      <c r="J101" s="75">
        <v>14647</v>
      </c>
      <c r="K101" s="75"/>
      <c r="L101" s="75"/>
      <c r="M101" s="75"/>
      <c r="O101" s="51"/>
    </row>
    <row r="102" spans="1:13" ht="17.25" customHeight="1">
      <c r="A102" s="70" t="s">
        <v>108</v>
      </c>
      <c r="B102" s="70"/>
      <c r="C102" s="70"/>
      <c r="D102" s="70"/>
      <c r="E102" s="48"/>
      <c r="F102" s="75"/>
      <c r="G102" s="75"/>
      <c r="H102" s="75"/>
      <c r="I102" s="75"/>
      <c r="J102" s="75"/>
      <c r="K102" s="75"/>
      <c r="L102" s="75"/>
      <c r="M102" s="75"/>
    </row>
    <row r="103" spans="1:13" ht="17.25" customHeight="1">
      <c r="A103" s="70" t="s">
        <v>109</v>
      </c>
      <c r="B103" s="70"/>
      <c r="C103" s="70"/>
      <c r="D103" s="70"/>
      <c r="E103" s="48"/>
      <c r="F103" s="75">
        <v>22</v>
      </c>
      <c r="G103" s="75"/>
      <c r="H103" s="75"/>
      <c r="I103" s="75"/>
      <c r="J103" s="75">
        <v>277</v>
      </c>
      <c r="K103" s="75"/>
      <c r="L103" s="75"/>
      <c r="M103" s="75"/>
    </row>
    <row r="104" spans="1:13" ht="26.25" customHeight="1">
      <c r="A104" s="105" t="s">
        <v>110</v>
      </c>
      <c r="B104" s="105"/>
      <c r="C104" s="105"/>
      <c r="D104" s="105"/>
      <c r="E104" s="48"/>
      <c r="F104" s="75">
        <v>71</v>
      </c>
      <c r="G104" s="75"/>
      <c r="H104" s="75"/>
      <c r="I104" s="75"/>
      <c r="J104" s="75"/>
      <c r="K104" s="75"/>
      <c r="L104" s="75"/>
      <c r="M104" s="75"/>
    </row>
    <row r="105" spans="1:13" ht="26.25" customHeight="1">
      <c r="A105" s="105" t="s">
        <v>111</v>
      </c>
      <c r="B105" s="105"/>
      <c r="C105" s="105"/>
      <c r="D105" s="105"/>
      <c r="E105" s="48"/>
      <c r="F105" s="75">
        <v>12240</v>
      </c>
      <c r="G105" s="75"/>
      <c r="H105" s="75"/>
      <c r="I105" s="75"/>
      <c r="J105" s="75">
        <v>12240</v>
      </c>
      <c r="K105" s="75"/>
      <c r="L105" s="75"/>
      <c r="M105" s="75"/>
    </row>
    <row r="106" spans="1:13" ht="26.25" customHeight="1">
      <c r="A106" s="105" t="s">
        <v>112</v>
      </c>
      <c r="B106" s="105"/>
      <c r="C106" s="105"/>
      <c r="D106" s="105"/>
      <c r="E106" s="48"/>
      <c r="F106" s="78"/>
      <c r="G106" s="78"/>
      <c r="H106" s="78"/>
      <c r="I106" s="78"/>
      <c r="J106" s="78"/>
      <c r="K106" s="78"/>
      <c r="L106" s="78"/>
      <c r="M106" s="78"/>
    </row>
    <row r="107" spans="1:13" ht="17.25" customHeight="1">
      <c r="A107" s="105" t="s">
        <v>102</v>
      </c>
      <c r="B107" s="105"/>
      <c r="C107" s="105"/>
      <c r="D107" s="105"/>
      <c r="E107" s="48"/>
      <c r="F107" s="78"/>
      <c r="G107" s="78"/>
      <c r="H107" s="78"/>
      <c r="I107" s="78"/>
      <c r="J107" s="78"/>
      <c r="K107" s="78"/>
      <c r="L107" s="78"/>
      <c r="M107" s="78"/>
    </row>
    <row r="108" spans="1:15" ht="17.25" customHeight="1">
      <c r="A108" s="105" t="s">
        <v>113</v>
      </c>
      <c r="B108" s="105"/>
      <c r="C108" s="105"/>
      <c r="D108" s="105"/>
      <c r="E108" s="48"/>
      <c r="F108" s="75"/>
      <c r="G108" s="75"/>
      <c r="H108" s="75"/>
      <c r="I108" s="75"/>
      <c r="J108" s="75"/>
      <c r="K108" s="75"/>
      <c r="L108" s="75"/>
      <c r="M108" s="75"/>
      <c r="O108" s="15"/>
    </row>
    <row r="109" spans="1:13" ht="17.25" customHeight="1">
      <c r="A109" s="100" t="s">
        <v>56</v>
      </c>
      <c r="B109" s="100"/>
      <c r="C109" s="100"/>
      <c r="D109" s="100"/>
      <c r="E109" s="49"/>
      <c r="F109" s="62">
        <f>SUM(F99:I108)</f>
        <v>160253</v>
      </c>
      <c r="G109" s="62"/>
      <c r="H109" s="62"/>
      <c r="I109" s="62"/>
      <c r="J109" s="62">
        <f>SUM(J99:M108)</f>
        <v>140421</v>
      </c>
      <c r="K109" s="62"/>
      <c r="L109" s="62"/>
      <c r="M109" s="62"/>
    </row>
    <row r="110" spans="1:13" ht="17.25" customHeight="1">
      <c r="A110" s="102"/>
      <c r="B110" s="102"/>
      <c r="C110" s="102"/>
      <c r="D110" s="102"/>
      <c r="E110" s="50"/>
      <c r="F110" s="79"/>
      <c r="G110" s="79"/>
      <c r="H110" s="79"/>
      <c r="I110" s="79"/>
      <c r="J110" s="79"/>
      <c r="K110" s="79"/>
      <c r="L110" s="79"/>
      <c r="M110" s="79"/>
    </row>
    <row r="111" spans="1:13" ht="22.5" customHeight="1">
      <c r="A111" s="103" t="s">
        <v>0</v>
      </c>
      <c r="B111" s="103"/>
      <c r="C111" s="103"/>
      <c r="D111" s="103"/>
      <c r="E111" s="49"/>
      <c r="F111" s="87">
        <f>+F96+F109+F88</f>
        <v>1408229</v>
      </c>
      <c r="G111" s="87"/>
      <c r="H111" s="87"/>
      <c r="I111" s="87"/>
      <c r="J111" s="87">
        <f>+J96+J109+J88</f>
        <v>1282880</v>
      </c>
      <c r="K111" s="87"/>
      <c r="L111" s="87"/>
      <c r="M111" s="87"/>
    </row>
    <row r="112" spans="1:13" ht="16.5" customHeight="1">
      <c r="A112" s="110"/>
      <c r="B112" s="110"/>
      <c r="C112" s="110"/>
      <c r="D112" s="110"/>
      <c r="E112" s="52"/>
      <c r="F112" s="98">
        <f>F76-F111</f>
        <v>0</v>
      </c>
      <c r="G112" s="99"/>
      <c r="H112" s="99"/>
      <c r="I112" s="99"/>
      <c r="J112" s="98">
        <f>J76-J111</f>
        <v>0</v>
      </c>
      <c r="K112" s="99"/>
      <c r="L112" s="99"/>
      <c r="M112" s="99"/>
    </row>
    <row r="113" spans="1:13" ht="12.75">
      <c r="A113" s="106"/>
      <c r="B113" s="106"/>
      <c r="C113" s="106"/>
      <c r="D113" s="106"/>
      <c r="E113" s="53"/>
      <c r="F113" s="97"/>
      <c r="G113" s="97"/>
      <c r="H113" s="97"/>
      <c r="I113" s="97"/>
      <c r="J113" s="97"/>
      <c r="K113" s="97"/>
      <c r="L113" s="97"/>
      <c r="M113" s="97"/>
    </row>
    <row r="114" spans="1:13" ht="12.75">
      <c r="A114" s="106"/>
      <c r="B114" s="106"/>
      <c r="C114" s="106"/>
      <c r="D114" s="106"/>
      <c r="E114" s="53"/>
      <c r="F114" s="96"/>
      <c r="G114" s="97"/>
      <c r="H114" s="97"/>
      <c r="I114" s="97"/>
      <c r="J114" s="96"/>
      <c r="K114" s="97"/>
      <c r="L114" s="97"/>
      <c r="M114" s="97"/>
    </row>
    <row r="116" spans="4:13" ht="12.75">
      <c r="D116" s="68"/>
      <c r="E116" s="68"/>
      <c r="F116" s="68"/>
      <c r="G116" s="68"/>
      <c r="H116" s="53"/>
      <c r="I116" s="53"/>
      <c r="J116" s="53"/>
      <c r="K116" s="53"/>
      <c r="L116" s="53"/>
      <c r="M116" s="53"/>
    </row>
    <row r="117" spans="1:13" ht="12.75">
      <c r="A117" s="109" t="s">
        <v>114</v>
      </c>
      <c r="B117" s="109"/>
      <c r="C117" s="54"/>
      <c r="D117" s="69" t="s">
        <v>146</v>
      </c>
      <c r="E117" s="69"/>
      <c r="F117" s="69"/>
      <c r="G117" s="69"/>
      <c r="H117" s="55"/>
      <c r="I117" s="55"/>
      <c r="J117" s="55"/>
      <c r="K117" s="55"/>
      <c r="L117" s="55"/>
      <c r="M117" s="55"/>
    </row>
    <row r="118" spans="4:13" ht="12.75">
      <c r="D118" s="67" t="s">
        <v>36</v>
      </c>
      <c r="E118" s="67"/>
      <c r="F118" s="67"/>
      <c r="G118" s="67"/>
      <c r="H118" s="56"/>
      <c r="I118" s="56"/>
      <c r="J118" s="56"/>
      <c r="K118" s="56"/>
      <c r="L118" s="56"/>
      <c r="M118" s="56"/>
    </row>
    <row r="119" spans="1:13" ht="12.75">
      <c r="A119" s="16"/>
      <c r="B119" s="17"/>
      <c r="C119" s="17"/>
      <c r="D119" s="53"/>
      <c r="E119" s="53"/>
      <c r="F119" s="53"/>
      <c r="G119" s="53"/>
      <c r="H119" s="53"/>
      <c r="I119" s="53"/>
      <c r="J119" s="53"/>
      <c r="K119" s="53"/>
      <c r="L119" s="53"/>
      <c r="M119" s="53"/>
    </row>
    <row r="120" spans="1:13" ht="25.5" customHeight="1">
      <c r="A120" s="60" t="s">
        <v>145</v>
      </c>
      <c r="B120" s="60"/>
      <c r="C120" s="60"/>
      <c r="D120" s="69"/>
      <c r="E120" s="69"/>
      <c r="F120" s="69"/>
      <c r="G120" s="69"/>
      <c r="H120" s="53"/>
      <c r="I120" s="53"/>
      <c r="J120" s="53"/>
      <c r="K120" s="53"/>
      <c r="L120" s="53"/>
      <c r="M120" s="53"/>
    </row>
    <row r="121" spans="4:13" ht="12.75">
      <c r="D121" s="67" t="s">
        <v>36</v>
      </c>
      <c r="E121" s="67"/>
      <c r="F121" s="67"/>
      <c r="G121" s="67"/>
      <c r="H121" s="56"/>
      <c r="I121" s="56"/>
      <c r="J121" s="56"/>
      <c r="K121" s="56"/>
      <c r="L121" s="56"/>
      <c r="M121" s="56"/>
    </row>
  </sheetData>
  <sheetProtection/>
  <mergeCells count="249">
    <mergeCell ref="F77:I77"/>
    <mergeCell ref="J77:M77"/>
    <mergeCell ref="D118:G118"/>
    <mergeCell ref="F113:I113"/>
    <mergeCell ref="F114:I114"/>
    <mergeCell ref="F112:I112"/>
    <mergeCell ref="A110:D110"/>
    <mergeCell ref="I30:L30"/>
    <mergeCell ref="A88:D88"/>
    <mergeCell ref="A89:D89"/>
    <mergeCell ref="A97:D97"/>
    <mergeCell ref="A87:D87"/>
    <mergeCell ref="A90:D90"/>
    <mergeCell ref="A84:D84"/>
    <mergeCell ref="A85:D85"/>
    <mergeCell ref="A86:D86"/>
    <mergeCell ref="A21:M21"/>
    <mergeCell ref="I29:L29"/>
    <mergeCell ref="D27:H27"/>
    <mergeCell ref="D23:H23"/>
    <mergeCell ref="D24:H24"/>
    <mergeCell ref="A25:G25"/>
    <mergeCell ref="H25:L25"/>
    <mergeCell ref="A117:B117"/>
    <mergeCell ref="A112:D112"/>
    <mergeCell ref="A109:D109"/>
    <mergeCell ref="A107:D107"/>
    <mergeCell ref="A113:D113"/>
    <mergeCell ref="D3:L3"/>
    <mergeCell ref="D4:L4"/>
    <mergeCell ref="D5:L5"/>
    <mergeCell ref="D7:L7"/>
    <mergeCell ref="A105:D105"/>
    <mergeCell ref="A100:D100"/>
    <mergeCell ref="A94:D94"/>
    <mergeCell ref="A95:D95"/>
    <mergeCell ref="A103:D103"/>
    <mergeCell ref="A104:D104"/>
    <mergeCell ref="A101:D101"/>
    <mergeCell ref="A98:D98"/>
    <mergeCell ref="A102:D102"/>
    <mergeCell ref="A99:D99"/>
    <mergeCell ref="A106:D106"/>
    <mergeCell ref="A114:D114"/>
    <mergeCell ref="A111:D111"/>
    <mergeCell ref="A108:D108"/>
    <mergeCell ref="A82:D82"/>
    <mergeCell ref="A83:D83"/>
    <mergeCell ref="A96:D96"/>
    <mergeCell ref="A92:D92"/>
    <mergeCell ref="A93:D93"/>
    <mergeCell ref="A91:D91"/>
    <mergeCell ref="A81:D81"/>
    <mergeCell ref="A79:D79"/>
    <mergeCell ref="A80:D80"/>
    <mergeCell ref="A76:D76"/>
    <mergeCell ref="A78:D78"/>
    <mergeCell ref="A77:D77"/>
    <mergeCell ref="A62:D62"/>
    <mergeCell ref="A63:D63"/>
    <mergeCell ref="A64:D64"/>
    <mergeCell ref="A66:D66"/>
    <mergeCell ref="A67:D67"/>
    <mergeCell ref="A68:D68"/>
    <mergeCell ref="A65:D65"/>
    <mergeCell ref="F109:I109"/>
    <mergeCell ref="F110:I110"/>
    <mergeCell ref="F111:I111"/>
    <mergeCell ref="F105:I105"/>
    <mergeCell ref="F106:I106"/>
    <mergeCell ref="F99:I99"/>
    <mergeCell ref="F100:I100"/>
    <mergeCell ref="F101:I101"/>
    <mergeCell ref="F102:I102"/>
    <mergeCell ref="F107:I107"/>
    <mergeCell ref="F108:I108"/>
    <mergeCell ref="F94:I94"/>
    <mergeCell ref="F95:I95"/>
    <mergeCell ref="F96:I96"/>
    <mergeCell ref="F97:I97"/>
    <mergeCell ref="F98:I98"/>
    <mergeCell ref="F103:I103"/>
    <mergeCell ref="F104:I104"/>
    <mergeCell ref="F88:I88"/>
    <mergeCell ref="F89:I89"/>
    <mergeCell ref="F92:I92"/>
    <mergeCell ref="F93:I93"/>
    <mergeCell ref="F90:I90"/>
    <mergeCell ref="F91:I91"/>
    <mergeCell ref="F80:I80"/>
    <mergeCell ref="F81:I81"/>
    <mergeCell ref="F82:I82"/>
    <mergeCell ref="F83:I83"/>
    <mergeCell ref="F84:I84"/>
    <mergeCell ref="F85:I85"/>
    <mergeCell ref="F86:I86"/>
    <mergeCell ref="F87:I87"/>
    <mergeCell ref="F76:I76"/>
    <mergeCell ref="F78:I78"/>
    <mergeCell ref="F79:I79"/>
    <mergeCell ref="J113:M113"/>
    <mergeCell ref="J110:M110"/>
    <mergeCell ref="J111:M111"/>
    <mergeCell ref="J112:M112"/>
    <mergeCell ref="J114:M114"/>
    <mergeCell ref="F68:I68"/>
    <mergeCell ref="F69:I69"/>
    <mergeCell ref="F70:I70"/>
    <mergeCell ref="F71:I71"/>
    <mergeCell ref="F72:I72"/>
    <mergeCell ref="F73:I73"/>
    <mergeCell ref="F74:I74"/>
    <mergeCell ref="F75:I75"/>
    <mergeCell ref="J109:M109"/>
    <mergeCell ref="J103:M103"/>
    <mergeCell ref="J104:M104"/>
    <mergeCell ref="J105:M105"/>
    <mergeCell ref="J106:M106"/>
    <mergeCell ref="J107:M107"/>
    <mergeCell ref="J108:M108"/>
    <mergeCell ref="J97:M97"/>
    <mergeCell ref="J98:M98"/>
    <mergeCell ref="J99:M99"/>
    <mergeCell ref="J102:M102"/>
    <mergeCell ref="J94:M94"/>
    <mergeCell ref="J95:M95"/>
    <mergeCell ref="J96:M96"/>
    <mergeCell ref="J86:M86"/>
    <mergeCell ref="J100:M100"/>
    <mergeCell ref="J101:M101"/>
    <mergeCell ref="J88:M88"/>
    <mergeCell ref="J89:M89"/>
    <mergeCell ref="J90:M90"/>
    <mergeCell ref="J91:M91"/>
    <mergeCell ref="J92:M92"/>
    <mergeCell ref="J93:M93"/>
    <mergeCell ref="J87:M87"/>
    <mergeCell ref="J78:M78"/>
    <mergeCell ref="J79:M79"/>
    <mergeCell ref="J80:M80"/>
    <mergeCell ref="J81:M81"/>
    <mergeCell ref="J82:M82"/>
    <mergeCell ref="J83:M83"/>
    <mergeCell ref="J84:M84"/>
    <mergeCell ref="J85:M85"/>
    <mergeCell ref="J67:M67"/>
    <mergeCell ref="J71:M71"/>
    <mergeCell ref="F59:I59"/>
    <mergeCell ref="F60:I60"/>
    <mergeCell ref="F61:I61"/>
    <mergeCell ref="F62:I62"/>
    <mergeCell ref="F63:I63"/>
    <mergeCell ref="J62:M62"/>
    <mergeCell ref="J63:M63"/>
    <mergeCell ref="F67:I67"/>
    <mergeCell ref="F64:I64"/>
    <mergeCell ref="F65:I65"/>
    <mergeCell ref="I43:L43"/>
    <mergeCell ref="I41:L41"/>
    <mergeCell ref="J57:M57"/>
    <mergeCell ref="J58:M58"/>
    <mergeCell ref="J59:M59"/>
    <mergeCell ref="J64:M64"/>
    <mergeCell ref="F41:H41"/>
    <mergeCell ref="J53:M53"/>
    <mergeCell ref="F43:H43"/>
    <mergeCell ref="F49:I49"/>
    <mergeCell ref="F50:I50"/>
    <mergeCell ref="J48:M48"/>
    <mergeCell ref="J49:M49"/>
    <mergeCell ref="J50:M50"/>
    <mergeCell ref="I33:L33"/>
    <mergeCell ref="I32:L32"/>
    <mergeCell ref="C41:E41"/>
    <mergeCell ref="C43:E43"/>
    <mergeCell ref="I39:L39"/>
    <mergeCell ref="D33:G33"/>
    <mergeCell ref="A40:E40"/>
    <mergeCell ref="A36:E36"/>
    <mergeCell ref="I37:L37"/>
    <mergeCell ref="I35:L35"/>
    <mergeCell ref="J74:M74"/>
    <mergeCell ref="J75:M75"/>
    <mergeCell ref="F66:I66"/>
    <mergeCell ref="A70:D70"/>
    <mergeCell ref="A73:D73"/>
    <mergeCell ref="A74:D74"/>
    <mergeCell ref="A75:D75"/>
    <mergeCell ref="J69:M69"/>
    <mergeCell ref="J70:M70"/>
    <mergeCell ref="J68:M68"/>
    <mergeCell ref="A57:D57"/>
    <mergeCell ref="F56:I56"/>
    <mergeCell ref="F55:I55"/>
    <mergeCell ref="A51:D51"/>
    <mergeCell ref="A53:D53"/>
    <mergeCell ref="A54:D54"/>
    <mergeCell ref="A55:D55"/>
    <mergeCell ref="A52:D52"/>
    <mergeCell ref="F52:I52"/>
    <mergeCell ref="A59:D59"/>
    <mergeCell ref="A60:D60"/>
    <mergeCell ref="A61:D61"/>
    <mergeCell ref="A48:D48"/>
    <mergeCell ref="A56:D56"/>
    <mergeCell ref="F53:I53"/>
    <mergeCell ref="F54:I54"/>
    <mergeCell ref="F57:I57"/>
    <mergeCell ref="F58:I58"/>
    <mergeCell ref="F51:I51"/>
    <mergeCell ref="J54:M54"/>
    <mergeCell ref="J55:M55"/>
    <mergeCell ref="J61:M61"/>
    <mergeCell ref="J66:M66"/>
    <mergeCell ref="J51:M51"/>
    <mergeCell ref="J65:M65"/>
    <mergeCell ref="J60:M60"/>
    <mergeCell ref="J56:M56"/>
    <mergeCell ref="J52:M52"/>
    <mergeCell ref="A49:D49"/>
    <mergeCell ref="A50:D50"/>
    <mergeCell ref="J72:M72"/>
    <mergeCell ref="J73:M73"/>
    <mergeCell ref="A38:E38"/>
    <mergeCell ref="A29:E29"/>
    <mergeCell ref="A31:E31"/>
    <mergeCell ref="A34:E34"/>
    <mergeCell ref="A37:E37"/>
    <mergeCell ref="A35:E35"/>
    <mergeCell ref="A32:C32"/>
    <mergeCell ref="A33:C33"/>
    <mergeCell ref="D32:F32"/>
    <mergeCell ref="B30:G30"/>
    <mergeCell ref="A43:B43"/>
    <mergeCell ref="D121:G121"/>
    <mergeCell ref="D116:G116"/>
    <mergeCell ref="D117:G117"/>
    <mergeCell ref="D120:G120"/>
    <mergeCell ref="A71:D71"/>
    <mergeCell ref="A72:D72"/>
    <mergeCell ref="F48:I48"/>
    <mergeCell ref="A69:D69"/>
    <mergeCell ref="A58:D58"/>
    <mergeCell ref="A120:C120"/>
    <mergeCell ref="D8:L8"/>
    <mergeCell ref="J76:M76"/>
    <mergeCell ref="G12:L12"/>
    <mergeCell ref="A39:E39"/>
    <mergeCell ref="A41:B41"/>
  </mergeCells>
  <printOptions/>
  <pageMargins left="0.48" right="0.56" top="0.28" bottom="0.38" header="0.17" footer="0.17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83"/>
  <sheetViews>
    <sheetView tabSelected="1" zoomScalePageLayoutView="0" workbookViewId="0" topLeftCell="A35">
      <selection activeCell="R70" sqref="R70"/>
    </sheetView>
  </sheetViews>
  <sheetFormatPr defaultColWidth="9.00390625" defaultRowHeight="12.75"/>
  <cols>
    <col min="1" max="1" width="16.375" style="14" customWidth="1"/>
    <col min="2" max="2" width="4.375" style="14" customWidth="1"/>
    <col min="3" max="3" width="3.375" style="14" customWidth="1"/>
    <col min="4" max="4" width="27.125" style="18" customWidth="1"/>
    <col min="5" max="5" width="15.875" style="14" customWidth="1"/>
    <col min="6" max="6" width="2.625" style="14" customWidth="1"/>
    <col min="7" max="7" width="4.125" style="14" customWidth="1"/>
    <col min="8" max="8" width="4.75390625" style="14" customWidth="1"/>
    <col min="9" max="9" width="7.125" style="14" customWidth="1"/>
    <col min="10" max="10" width="3.125" style="14" customWidth="1"/>
    <col min="11" max="11" width="3.875" style="14" customWidth="1"/>
    <col min="12" max="12" width="9.00390625" style="14" customWidth="1"/>
    <col min="13" max="13" width="4.75390625" style="14" customWidth="1"/>
    <col min="14" max="14" width="0.12890625" style="14" customWidth="1"/>
    <col min="15" max="15" width="12.25390625" style="14" bestFit="1" customWidth="1"/>
    <col min="16" max="16384" width="9.125" style="14" customWidth="1"/>
  </cols>
  <sheetData>
    <row r="2" spans="5:13" ht="12.75">
      <c r="E2" s="19"/>
      <c r="F2" s="19"/>
      <c r="G2" s="20"/>
      <c r="H2" s="20"/>
      <c r="I2" s="20"/>
      <c r="J2" s="20"/>
      <c r="K2" s="20"/>
      <c r="L2" s="20"/>
      <c r="M2" s="20"/>
    </row>
    <row r="3" spans="1:12" ht="12.75">
      <c r="A3" s="21"/>
      <c r="B3" s="21"/>
      <c r="C3" s="21"/>
      <c r="D3" s="61" t="s">
        <v>1</v>
      </c>
      <c r="E3" s="61"/>
      <c r="F3" s="61"/>
      <c r="G3" s="61"/>
      <c r="H3" s="61"/>
      <c r="I3" s="61"/>
      <c r="J3" s="61"/>
      <c r="K3" s="61"/>
      <c r="L3" s="61"/>
    </row>
    <row r="4" spans="1:12" ht="12.75">
      <c r="A4" s="21"/>
      <c r="B4" s="21"/>
      <c r="C4" s="21"/>
      <c r="D4" s="61" t="s">
        <v>3</v>
      </c>
      <c r="E4" s="61"/>
      <c r="F4" s="61"/>
      <c r="G4" s="61"/>
      <c r="H4" s="61"/>
      <c r="I4" s="61"/>
      <c r="J4" s="61"/>
      <c r="K4" s="61"/>
      <c r="L4" s="61"/>
    </row>
    <row r="5" spans="1:12" ht="12.75">
      <c r="A5" s="21"/>
      <c r="B5" s="21"/>
      <c r="C5" s="21"/>
      <c r="D5" s="61" t="s">
        <v>37</v>
      </c>
      <c r="E5" s="61"/>
      <c r="F5" s="61"/>
      <c r="G5" s="61"/>
      <c r="H5" s="61"/>
      <c r="I5" s="61"/>
      <c r="J5" s="61"/>
      <c r="K5" s="61"/>
      <c r="L5" s="61"/>
    </row>
    <row r="6" spans="5:13" ht="12.75">
      <c r="E6" s="22"/>
      <c r="F6" s="22"/>
      <c r="G6" s="22"/>
      <c r="H6" s="22"/>
      <c r="I6" s="22"/>
      <c r="J6" s="22"/>
      <c r="K6" s="22"/>
      <c r="L6" s="22"/>
      <c r="M6" s="23"/>
    </row>
    <row r="7" spans="4:12" ht="12.75">
      <c r="D7" s="61" t="s">
        <v>38</v>
      </c>
      <c r="E7" s="61"/>
      <c r="F7" s="61"/>
      <c r="G7" s="61"/>
      <c r="H7" s="61"/>
      <c r="I7" s="61"/>
      <c r="J7" s="61"/>
      <c r="K7" s="61"/>
      <c r="L7" s="61"/>
    </row>
    <row r="8" spans="4:12" ht="12.75">
      <c r="D8" s="61" t="s">
        <v>39</v>
      </c>
      <c r="E8" s="61"/>
      <c r="F8" s="61"/>
      <c r="G8" s="61"/>
      <c r="H8" s="61"/>
      <c r="I8" s="61"/>
      <c r="J8" s="61"/>
      <c r="K8" s="61"/>
      <c r="L8" s="61"/>
    </row>
    <row r="10" spans="1:3" ht="12.75">
      <c r="A10" s="24"/>
      <c r="B10" s="24"/>
      <c r="C10" s="24"/>
    </row>
    <row r="11" spans="1:3" ht="12.75">
      <c r="A11" s="24"/>
      <c r="B11" s="24"/>
      <c r="C11" s="24"/>
    </row>
    <row r="12" spans="7:13" ht="18">
      <c r="G12" s="63" t="s">
        <v>116</v>
      </c>
      <c r="H12" s="63"/>
      <c r="I12" s="63"/>
      <c r="J12" s="63"/>
      <c r="K12" s="63"/>
      <c r="L12" s="63"/>
      <c r="M12" s="25"/>
    </row>
    <row r="13" spans="7:13" ht="16.5">
      <c r="G13" s="25"/>
      <c r="H13" s="25"/>
      <c r="I13" s="25"/>
      <c r="J13" s="25"/>
      <c r="K13" s="25"/>
      <c r="L13" s="25"/>
      <c r="M13" s="25"/>
    </row>
    <row r="14" spans="7:13" ht="16.5">
      <c r="G14" s="25"/>
      <c r="H14" s="25"/>
      <c r="I14" s="25"/>
      <c r="J14" s="25"/>
      <c r="K14" s="25"/>
      <c r="L14" s="25"/>
      <c r="M14" s="25"/>
    </row>
    <row r="15" spans="7:13" ht="16.5">
      <c r="G15" s="25"/>
      <c r="H15" s="25"/>
      <c r="I15" s="25"/>
      <c r="J15" s="25"/>
      <c r="K15" s="25"/>
      <c r="L15" s="25"/>
      <c r="M15" s="25"/>
    </row>
    <row r="16" spans="7:13" ht="16.5">
      <c r="G16" s="25"/>
      <c r="H16" s="25"/>
      <c r="I16" s="25"/>
      <c r="J16" s="25"/>
      <c r="K16" s="25"/>
      <c r="L16" s="25"/>
      <c r="M16" s="25"/>
    </row>
    <row r="17" spans="7:13" ht="16.5">
      <c r="G17" s="25"/>
      <c r="H17" s="25"/>
      <c r="I17" s="25"/>
      <c r="J17" s="25"/>
      <c r="K17" s="25"/>
      <c r="L17" s="25"/>
      <c r="M17" s="25"/>
    </row>
    <row r="18" spans="7:13" ht="16.5">
      <c r="G18" s="25"/>
      <c r="H18" s="25"/>
      <c r="I18" s="25"/>
      <c r="J18" s="25"/>
      <c r="K18" s="25"/>
      <c r="L18" s="25"/>
      <c r="M18" s="25"/>
    </row>
    <row r="19" spans="7:13" ht="16.5">
      <c r="G19" s="25"/>
      <c r="H19" s="25"/>
      <c r="I19" s="25"/>
      <c r="J19" s="25"/>
      <c r="K19" s="25"/>
      <c r="L19" s="25"/>
      <c r="M19" s="25"/>
    </row>
    <row r="20" spans="7:13" ht="16.5">
      <c r="G20" s="25"/>
      <c r="H20" s="25"/>
      <c r="I20" s="25"/>
      <c r="J20" s="25"/>
      <c r="K20" s="25"/>
      <c r="L20" s="25"/>
      <c r="M20" s="25"/>
    </row>
    <row r="21" spans="1:13" ht="18">
      <c r="A21" s="116" t="s">
        <v>119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</row>
    <row r="22" spans="1:3" ht="12.75">
      <c r="A22" s="26"/>
      <c r="B22" s="26"/>
      <c r="C22" s="26"/>
    </row>
    <row r="23" spans="1:8" ht="12.75">
      <c r="A23" s="26"/>
      <c r="B23" s="26"/>
      <c r="C23" s="26"/>
      <c r="D23" s="112"/>
      <c r="E23" s="112"/>
      <c r="F23" s="112"/>
      <c r="G23" s="112"/>
      <c r="H23" s="112"/>
    </row>
    <row r="24" spans="1:13" ht="12.75" customHeight="1">
      <c r="A24" s="14" t="s">
        <v>2</v>
      </c>
      <c r="D24" s="113" t="s">
        <v>63</v>
      </c>
      <c r="E24" s="113"/>
      <c r="F24" s="113"/>
      <c r="G24" s="113"/>
      <c r="H24" s="113"/>
      <c r="M24" s="28"/>
    </row>
    <row r="25" spans="1:13" ht="12.75" customHeight="1">
      <c r="A25" s="114" t="s">
        <v>61</v>
      </c>
      <c r="B25" s="114"/>
      <c r="C25" s="114"/>
      <c r="D25" s="114"/>
      <c r="E25" s="114"/>
      <c r="F25" s="114"/>
      <c r="G25" s="114"/>
      <c r="H25" s="115"/>
      <c r="I25" s="115"/>
      <c r="J25" s="115"/>
      <c r="K25" s="115"/>
      <c r="L25" s="115"/>
      <c r="M25" s="27"/>
    </row>
    <row r="26" spans="1:13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1:13" ht="12.75" customHeight="1">
      <c r="A27" s="27"/>
      <c r="B27" s="27"/>
      <c r="C27" s="27"/>
      <c r="D27" s="112"/>
      <c r="E27" s="112"/>
      <c r="F27" s="112"/>
      <c r="G27" s="112"/>
      <c r="H27" s="112"/>
      <c r="I27" s="27"/>
      <c r="J27" s="27"/>
      <c r="K27" s="27"/>
      <c r="L27" s="27"/>
      <c r="M27" s="27"/>
    </row>
    <row r="28" spans="1:13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ht="12.75">
      <c r="A29" s="66"/>
      <c r="B29" s="66"/>
      <c r="C29" s="66"/>
      <c r="D29" s="66"/>
      <c r="E29" s="66"/>
      <c r="F29" s="30"/>
      <c r="G29" s="31"/>
      <c r="H29" s="31"/>
      <c r="I29" s="111"/>
      <c r="J29" s="111"/>
      <c r="K29" s="111"/>
      <c r="L29" s="111"/>
      <c r="M29" s="31"/>
    </row>
    <row r="30" spans="1:13" ht="36.75" customHeight="1">
      <c r="A30" s="30" t="s">
        <v>4</v>
      </c>
      <c r="B30" s="74" t="s">
        <v>65</v>
      </c>
      <c r="C30" s="74"/>
      <c r="D30" s="74"/>
      <c r="E30" s="74"/>
      <c r="F30" s="74"/>
      <c r="G30" s="74"/>
      <c r="H30" s="32"/>
      <c r="I30" s="80"/>
      <c r="J30" s="80"/>
      <c r="K30" s="80"/>
      <c r="L30" s="80"/>
      <c r="M30" s="33"/>
    </row>
    <row r="31" spans="1:13" ht="12.75">
      <c r="A31" s="65"/>
      <c r="B31" s="65"/>
      <c r="C31" s="65"/>
      <c r="D31" s="65"/>
      <c r="E31" s="65"/>
      <c r="F31" s="34"/>
      <c r="G31" s="34"/>
      <c r="H31" s="34"/>
      <c r="I31" s="35"/>
      <c r="J31" s="35"/>
      <c r="K31" s="35"/>
      <c r="L31" s="35"/>
      <c r="M31" s="34"/>
    </row>
    <row r="32" spans="1:13" ht="21.75" customHeight="1">
      <c r="A32" s="65" t="s">
        <v>58</v>
      </c>
      <c r="B32" s="65"/>
      <c r="C32" s="65"/>
      <c r="D32" s="73" t="s">
        <v>66</v>
      </c>
      <c r="E32" s="73"/>
      <c r="F32" s="73"/>
      <c r="G32" s="57"/>
      <c r="H32" s="32"/>
      <c r="I32" s="80"/>
      <c r="J32" s="80"/>
      <c r="K32" s="80"/>
      <c r="L32" s="80"/>
      <c r="M32" s="33"/>
    </row>
    <row r="33" spans="1:13" ht="21.75" customHeight="1">
      <c r="A33" s="65" t="s">
        <v>57</v>
      </c>
      <c r="B33" s="65"/>
      <c r="C33" s="65"/>
      <c r="D33" s="81"/>
      <c r="E33" s="81"/>
      <c r="F33" s="82"/>
      <c r="G33" s="82"/>
      <c r="H33" s="32"/>
      <c r="I33" s="80"/>
      <c r="J33" s="80"/>
      <c r="K33" s="80"/>
      <c r="L33" s="80"/>
      <c r="M33" s="33"/>
    </row>
    <row r="34" spans="1:13" ht="12.75">
      <c r="A34" s="72"/>
      <c r="B34" s="72"/>
      <c r="C34" s="72"/>
      <c r="D34" s="72"/>
      <c r="E34" s="72"/>
      <c r="F34" s="34"/>
      <c r="G34" s="34"/>
      <c r="H34" s="34"/>
      <c r="I34" s="35"/>
      <c r="J34" s="35"/>
      <c r="K34" s="35"/>
      <c r="L34" s="35"/>
      <c r="M34" s="34"/>
    </row>
    <row r="35" spans="1:13" ht="21.75" customHeight="1">
      <c r="A35" s="65" t="s">
        <v>42</v>
      </c>
      <c r="B35" s="65"/>
      <c r="C35" s="65"/>
      <c r="D35" s="65"/>
      <c r="E35" s="65"/>
      <c r="F35" s="34"/>
      <c r="G35" s="32"/>
      <c r="H35" s="32"/>
      <c r="I35" s="117" t="s">
        <v>67</v>
      </c>
      <c r="J35" s="118"/>
      <c r="K35" s="118"/>
      <c r="L35" s="119"/>
      <c r="M35" s="33"/>
    </row>
    <row r="36" spans="1:13" ht="12.75">
      <c r="A36" s="65"/>
      <c r="B36" s="65"/>
      <c r="C36" s="65"/>
      <c r="D36" s="65"/>
      <c r="E36" s="65"/>
      <c r="F36" s="34"/>
      <c r="G36" s="34"/>
      <c r="H36" s="34"/>
      <c r="I36" s="120"/>
      <c r="J36" s="120"/>
      <c r="K36" s="120"/>
      <c r="L36" s="120"/>
      <c r="M36" s="34"/>
    </row>
    <row r="37" spans="1:13" ht="21.75" customHeight="1">
      <c r="A37" s="65" t="s">
        <v>43</v>
      </c>
      <c r="B37" s="65"/>
      <c r="C37" s="65"/>
      <c r="D37" s="65"/>
      <c r="E37" s="65"/>
      <c r="F37" s="34"/>
      <c r="G37" s="32"/>
      <c r="H37" s="32"/>
      <c r="I37" s="121" t="s">
        <v>68</v>
      </c>
      <c r="J37" s="121"/>
      <c r="K37" s="121"/>
      <c r="L37" s="121"/>
      <c r="M37" s="33"/>
    </row>
    <row r="38" spans="1:13" ht="12.75">
      <c r="A38" s="71"/>
      <c r="B38" s="71"/>
      <c r="C38" s="71"/>
      <c r="D38" s="71"/>
      <c r="E38" s="71"/>
      <c r="F38" s="36"/>
      <c r="G38" s="37"/>
      <c r="H38" s="37"/>
      <c r="I38" s="122"/>
      <c r="J38" s="122"/>
      <c r="K38" s="122"/>
      <c r="L38" s="122"/>
      <c r="M38" s="37"/>
    </row>
    <row r="39" spans="1:13" ht="21.75" customHeight="1">
      <c r="A39" s="64" t="s">
        <v>44</v>
      </c>
      <c r="B39" s="64"/>
      <c r="C39" s="64"/>
      <c r="D39" s="64"/>
      <c r="E39" s="64"/>
      <c r="F39" s="36"/>
      <c r="G39" s="32"/>
      <c r="H39" s="32"/>
      <c r="I39" s="117" t="s">
        <v>69</v>
      </c>
      <c r="J39" s="118"/>
      <c r="K39" s="118"/>
      <c r="L39" s="119"/>
      <c r="M39" s="32"/>
    </row>
    <row r="40" spans="1:13" ht="12.75">
      <c r="A40" s="71"/>
      <c r="B40" s="71"/>
      <c r="C40" s="71"/>
      <c r="D40" s="71"/>
      <c r="E40" s="71"/>
      <c r="F40" s="36"/>
      <c r="G40" s="32"/>
      <c r="H40" s="32"/>
      <c r="I40" s="38"/>
      <c r="J40" s="38"/>
      <c r="K40" s="38"/>
      <c r="L40" s="38"/>
      <c r="M40" s="32"/>
    </row>
    <row r="41" spans="1:13" ht="21.75" customHeight="1">
      <c r="A41" s="65" t="s">
        <v>59</v>
      </c>
      <c r="B41" s="65"/>
      <c r="C41" s="73" t="s">
        <v>70</v>
      </c>
      <c r="D41" s="73"/>
      <c r="E41" s="73"/>
      <c r="F41" s="83" t="s">
        <v>45</v>
      </c>
      <c r="G41" s="83"/>
      <c r="H41" s="84"/>
      <c r="I41" s="80" t="s">
        <v>71</v>
      </c>
      <c r="J41" s="80"/>
      <c r="K41" s="80"/>
      <c r="L41" s="80"/>
      <c r="M41" s="33"/>
    </row>
    <row r="42" spans="1:13" ht="12.75">
      <c r="A42" s="40"/>
      <c r="B42" s="40"/>
      <c r="C42" s="41"/>
      <c r="D42" s="41"/>
      <c r="E42" s="41"/>
      <c r="F42" s="34"/>
      <c r="G42" s="34"/>
      <c r="H42" s="34"/>
      <c r="I42" s="35"/>
      <c r="J42" s="35"/>
      <c r="K42" s="35"/>
      <c r="L42" s="35"/>
      <c r="M42" s="34"/>
    </row>
    <row r="43" spans="1:13" ht="21.75" customHeight="1">
      <c r="A43" s="66" t="s">
        <v>60</v>
      </c>
      <c r="B43" s="66"/>
      <c r="C43" s="73" t="s">
        <v>70</v>
      </c>
      <c r="D43" s="73"/>
      <c r="E43" s="73"/>
      <c r="F43" s="83" t="s">
        <v>45</v>
      </c>
      <c r="G43" s="83"/>
      <c r="H43" s="84"/>
      <c r="I43" s="80"/>
      <c r="J43" s="80"/>
      <c r="K43" s="80"/>
      <c r="L43" s="80"/>
      <c r="M43" s="33"/>
    </row>
    <row r="44" spans="1:13" ht="21.75" customHeight="1">
      <c r="A44" s="29"/>
      <c r="B44" s="29"/>
      <c r="C44" s="42"/>
      <c r="D44" s="42"/>
      <c r="E44" s="42"/>
      <c r="F44" s="39"/>
      <c r="G44" s="39"/>
      <c r="H44" s="33"/>
      <c r="I44" s="43"/>
      <c r="J44" s="43"/>
      <c r="K44" s="43"/>
      <c r="L44" s="43"/>
      <c r="M44" s="33"/>
    </row>
    <row r="45" spans="1:13" ht="21.75" customHeight="1">
      <c r="A45" s="29"/>
      <c r="B45" s="29"/>
      <c r="C45" s="42"/>
      <c r="D45" s="42"/>
      <c r="E45" s="42"/>
      <c r="F45" s="39"/>
      <c r="G45" s="39"/>
      <c r="H45" s="33"/>
      <c r="I45" s="43"/>
      <c r="J45" s="43"/>
      <c r="K45" s="43"/>
      <c r="L45" s="43"/>
      <c r="M45" s="33"/>
    </row>
    <row r="46" spans="1:13" ht="21.75" customHeight="1">
      <c r="A46" s="29"/>
      <c r="B46" s="29"/>
      <c r="C46" s="42"/>
      <c r="D46" s="42"/>
      <c r="E46" s="42"/>
      <c r="F46" s="39"/>
      <c r="G46" s="39"/>
      <c r="H46" s="33"/>
      <c r="I46" s="43"/>
      <c r="J46" s="43"/>
      <c r="K46" s="43"/>
      <c r="L46" s="43"/>
      <c r="M46" s="33"/>
    </row>
    <row r="47" spans="1:13" ht="21.75" customHeight="1">
      <c r="A47" s="29"/>
      <c r="B47" s="29"/>
      <c r="C47" s="42"/>
      <c r="D47" s="42"/>
      <c r="E47" s="42"/>
      <c r="F47" s="39"/>
      <c r="G47" s="39"/>
      <c r="H47" s="33"/>
      <c r="I47" s="43"/>
      <c r="J47" s="43"/>
      <c r="K47" s="43"/>
      <c r="L47" s="43"/>
      <c r="M47" s="33"/>
    </row>
    <row r="48" spans="1:13" ht="34.5" customHeight="1">
      <c r="A48" s="124" t="s">
        <v>120</v>
      </c>
      <c r="B48" s="124"/>
      <c r="C48" s="124"/>
      <c r="D48" s="124"/>
      <c r="E48" s="123" t="s">
        <v>72</v>
      </c>
      <c r="F48" s="125" t="s">
        <v>117</v>
      </c>
      <c r="G48" s="125"/>
      <c r="H48" s="125"/>
      <c r="I48" s="125"/>
      <c r="J48" s="125" t="s">
        <v>118</v>
      </c>
      <c r="K48" s="125"/>
      <c r="L48" s="125"/>
      <c r="M48" s="125"/>
    </row>
    <row r="49" spans="1:13" ht="12.75">
      <c r="A49" s="76">
        <v>1</v>
      </c>
      <c r="B49" s="76"/>
      <c r="C49" s="76"/>
      <c r="D49" s="76"/>
      <c r="E49" s="45">
        <v>2</v>
      </c>
      <c r="F49" s="76">
        <v>3</v>
      </c>
      <c r="G49" s="76"/>
      <c r="H49" s="76"/>
      <c r="I49" s="76"/>
      <c r="J49" s="76">
        <v>4</v>
      </c>
      <c r="K49" s="76"/>
      <c r="L49" s="76"/>
      <c r="M49" s="76"/>
    </row>
    <row r="50" spans="1:13" ht="20.25" customHeight="1">
      <c r="A50" s="70" t="s">
        <v>121</v>
      </c>
      <c r="B50" s="70"/>
      <c r="C50" s="70"/>
      <c r="D50" s="70"/>
      <c r="E50" s="48"/>
      <c r="F50" s="90">
        <v>84489</v>
      </c>
      <c r="G50" s="91"/>
      <c r="H50" s="91"/>
      <c r="I50" s="92"/>
      <c r="J50" s="90">
        <v>52521</v>
      </c>
      <c r="K50" s="91"/>
      <c r="L50" s="91"/>
      <c r="M50" s="92"/>
    </row>
    <row r="51" spans="1:13" ht="20.25" customHeight="1">
      <c r="A51" s="70" t="s">
        <v>122</v>
      </c>
      <c r="B51" s="70"/>
      <c r="C51" s="70"/>
      <c r="D51" s="70"/>
      <c r="E51" s="48"/>
      <c r="F51" s="90"/>
      <c r="G51" s="91"/>
      <c r="H51" s="91"/>
      <c r="I51" s="92"/>
      <c r="J51" s="90"/>
      <c r="K51" s="91"/>
      <c r="L51" s="91"/>
      <c r="M51" s="92"/>
    </row>
    <row r="52" spans="1:13" ht="20.25" customHeight="1">
      <c r="A52" s="70" t="s">
        <v>123</v>
      </c>
      <c r="B52" s="70"/>
      <c r="C52" s="70"/>
      <c r="D52" s="70"/>
      <c r="E52" s="48"/>
      <c r="F52" s="75">
        <f>F50-F51</f>
        <v>84489</v>
      </c>
      <c r="G52" s="75"/>
      <c r="H52" s="75"/>
      <c r="I52" s="75"/>
      <c r="J52" s="75">
        <f>J50-J51</f>
        <v>52521</v>
      </c>
      <c r="K52" s="75"/>
      <c r="L52" s="75"/>
      <c r="M52" s="75"/>
    </row>
    <row r="53" spans="1:13" ht="20.25" customHeight="1">
      <c r="A53" s="70" t="s">
        <v>124</v>
      </c>
      <c r="B53" s="70"/>
      <c r="C53" s="70"/>
      <c r="D53" s="70"/>
      <c r="E53" s="48"/>
      <c r="F53" s="75">
        <v>159</v>
      </c>
      <c r="G53" s="75"/>
      <c r="H53" s="75"/>
      <c r="I53" s="75"/>
      <c r="J53" s="75"/>
      <c r="K53" s="75"/>
      <c r="L53" s="75"/>
      <c r="M53" s="75"/>
    </row>
    <row r="54" spans="1:13" ht="20.25" customHeight="1">
      <c r="A54" s="70" t="s">
        <v>125</v>
      </c>
      <c r="B54" s="70"/>
      <c r="C54" s="70"/>
      <c r="D54" s="70"/>
      <c r="E54" s="48"/>
      <c r="F54" s="75"/>
      <c r="G54" s="75"/>
      <c r="H54" s="75"/>
      <c r="I54" s="75"/>
      <c r="J54" s="75"/>
      <c r="K54" s="75"/>
      <c r="L54" s="75"/>
      <c r="M54" s="75"/>
    </row>
    <row r="55" spans="1:13" ht="20.25" customHeight="1">
      <c r="A55" s="70" t="s">
        <v>126</v>
      </c>
      <c r="B55" s="70"/>
      <c r="C55" s="70"/>
      <c r="D55" s="70"/>
      <c r="E55" s="48"/>
      <c r="F55" s="75">
        <v>-85155</v>
      </c>
      <c r="G55" s="75"/>
      <c r="H55" s="75"/>
      <c r="I55" s="75"/>
      <c r="J55" s="75">
        <v>-45071</v>
      </c>
      <c r="K55" s="75"/>
      <c r="L55" s="75"/>
      <c r="M55" s="75"/>
    </row>
    <row r="56" spans="1:13" ht="20.25" customHeight="1">
      <c r="A56" s="70" t="s">
        <v>127</v>
      </c>
      <c r="B56" s="70"/>
      <c r="C56" s="70"/>
      <c r="D56" s="70"/>
      <c r="E56" s="48"/>
      <c r="F56" s="75">
        <v>-224</v>
      </c>
      <c r="G56" s="75"/>
      <c r="H56" s="75"/>
      <c r="I56" s="75"/>
      <c r="J56" s="75">
        <v>-3204</v>
      </c>
      <c r="K56" s="75"/>
      <c r="L56" s="75"/>
      <c r="M56" s="75"/>
    </row>
    <row r="57" spans="1:13" ht="20.25" customHeight="1">
      <c r="A57" s="70" t="s">
        <v>128</v>
      </c>
      <c r="B57" s="70"/>
      <c r="C57" s="70"/>
      <c r="D57" s="70"/>
      <c r="E57" s="48"/>
      <c r="F57" s="75">
        <f>F52+F53+F55+F56</f>
        <v>-731</v>
      </c>
      <c r="G57" s="75"/>
      <c r="H57" s="75"/>
      <c r="I57" s="75"/>
      <c r="J57" s="75">
        <f>J52+J53+J55+J56</f>
        <v>4246</v>
      </c>
      <c r="K57" s="75"/>
      <c r="L57" s="75"/>
      <c r="M57" s="75"/>
    </row>
    <row r="58" spans="1:13" ht="20.25" customHeight="1">
      <c r="A58" s="70" t="s">
        <v>129</v>
      </c>
      <c r="B58" s="70"/>
      <c r="C58" s="70"/>
      <c r="D58" s="70"/>
      <c r="E58" s="48"/>
      <c r="F58" s="75"/>
      <c r="G58" s="75"/>
      <c r="H58" s="75"/>
      <c r="I58" s="75"/>
      <c r="J58" s="75"/>
      <c r="K58" s="75"/>
      <c r="L58" s="75"/>
      <c r="M58" s="75"/>
    </row>
    <row r="59" spans="1:13" ht="20.25" customHeight="1">
      <c r="A59" s="70" t="s">
        <v>130</v>
      </c>
      <c r="B59" s="70"/>
      <c r="C59" s="70"/>
      <c r="D59" s="70"/>
      <c r="E59" s="48"/>
      <c r="F59" s="78"/>
      <c r="G59" s="78"/>
      <c r="H59" s="78"/>
      <c r="I59" s="78"/>
      <c r="J59" s="78"/>
      <c r="K59" s="78"/>
      <c r="L59" s="78"/>
      <c r="M59" s="78"/>
    </row>
    <row r="60" spans="1:13" ht="43.5" customHeight="1">
      <c r="A60" s="105" t="s">
        <v>131</v>
      </c>
      <c r="B60" s="70"/>
      <c r="C60" s="70"/>
      <c r="D60" s="70"/>
      <c r="E60" s="48"/>
      <c r="F60" s="78"/>
      <c r="G60" s="78"/>
      <c r="H60" s="78"/>
      <c r="I60" s="78"/>
      <c r="J60" s="78"/>
      <c r="K60" s="78"/>
      <c r="L60" s="78"/>
      <c r="M60" s="78"/>
    </row>
    <row r="61" spans="1:13" ht="25.5" customHeight="1">
      <c r="A61" s="105" t="s">
        <v>132</v>
      </c>
      <c r="B61" s="70"/>
      <c r="C61" s="70"/>
      <c r="D61" s="70"/>
      <c r="E61" s="48"/>
      <c r="F61" s="78"/>
      <c r="G61" s="78"/>
      <c r="H61" s="78"/>
      <c r="I61" s="78"/>
      <c r="J61" s="78"/>
      <c r="K61" s="78"/>
      <c r="L61" s="78"/>
      <c r="M61" s="78"/>
    </row>
    <row r="62" spans="1:13" ht="25.5" customHeight="1">
      <c r="A62" s="105" t="s">
        <v>133</v>
      </c>
      <c r="B62" s="70"/>
      <c r="C62" s="70"/>
      <c r="D62" s="70"/>
      <c r="E62" s="48"/>
      <c r="F62" s="78">
        <f>F57</f>
        <v>-731</v>
      </c>
      <c r="G62" s="78"/>
      <c r="H62" s="78"/>
      <c r="I62" s="78"/>
      <c r="J62" s="78">
        <f>J57</f>
        <v>4246</v>
      </c>
      <c r="K62" s="78"/>
      <c r="L62" s="78"/>
      <c r="M62" s="78"/>
    </row>
    <row r="63" spans="1:13" ht="25.5" customHeight="1">
      <c r="A63" s="105" t="s">
        <v>134</v>
      </c>
      <c r="B63" s="70"/>
      <c r="C63" s="70"/>
      <c r="D63" s="70"/>
      <c r="E63" s="48"/>
      <c r="F63" s="78"/>
      <c r="G63" s="78"/>
      <c r="H63" s="78"/>
      <c r="I63" s="78"/>
      <c r="J63" s="78"/>
      <c r="K63" s="78"/>
      <c r="L63" s="78"/>
      <c r="M63" s="78"/>
    </row>
    <row r="64" spans="1:13" ht="33" customHeight="1">
      <c r="A64" s="133" t="s">
        <v>135</v>
      </c>
      <c r="B64" s="134"/>
      <c r="C64" s="134"/>
      <c r="D64" s="134"/>
      <c r="E64" s="48"/>
      <c r="F64" s="78"/>
      <c r="G64" s="78"/>
      <c r="H64" s="78"/>
      <c r="I64" s="78"/>
      <c r="J64" s="78"/>
      <c r="K64" s="78"/>
      <c r="L64" s="78"/>
      <c r="M64" s="78"/>
    </row>
    <row r="65" spans="1:13" ht="21.75" customHeight="1">
      <c r="A65" s="132" t="s">
        <v>136</v>
      </c>
      <c r="B65" s="108"/>
      <c r="C65" s="108"/>
      <c r="D65" s="108"/>
      <c r="E65" s="48"/>
      <c r="F65" s="78"/>
      <c r="G65" s="78"/>
      <c r="H65" s="78"/>
      <c r="I65" s="78"/>
      <c r="J65" s="78"/>
      <c r="K65" s="78"/>
      <c r="L65" s="78"/>
      <c r="M65" s="78"/>
    </row>
    <row r="66" spans="1:13" ht="33" customHeight="1">
      <c r="A66" s="105" t="s">
        <v>137</v>
      </c>
      <c r="B66" s="70"/>
      <c r="C66" s="70"/>
      <c r="D66" s="70"/>
      <c r="E66" s="48"/>
      <c r="F66" s="78"/>
      <c r="G66" s="78"/>
      <c r="H66" s="78"/>
      <c r="I66" s="78"/>
      <c r="J66" s="78"/>
      <c r="K66" s="78"/>
      <c r="L66" s="78"/>
      <c r="M66" s="78"/>
    </row>
    <row r="67" spans="1:13" ht="21.75" customHeight="1">
      <c r="A67" s="132" t="s">
        <v>138</v>
      </c>
      <c r="B67" s="108"/>
      <c r="C67" s="108"/>
      <c r="D67" s="108"/>
      <c r="E67" s="48"/>
      <c r="F67" s="78">
        <f>F62</f>
        <v>-731</v>
      </c>
      <c r="G67" s="78"/>
      <c r="H67" s="78"/>
      <c r="I67" s="78"/>
      <c r="J67" s="78">
        <f>J62</f>
        <v>4246</v>
      </c>
      <c r="K67" s="78"/>
      <c r="L67" s="78"/>
      <c r="M67" s="78"/>
    </row>
    <row r="68" spans="1:13" ht="15" customHeight="1">
      <c r="A68" s="105"/>
      <c r="B68" s="70"/>
      <c r="C68" s="70"/>
      <c r="D68" s="70"/>
      <c r="E68" s="48"/>
      <c r="F68" s="78"/>
      <c r="G68" s="78"/>
      <c r="H68" s="78"/>
      <c r="I68" s="78"/>
      <c r="J68" s="78"/>
      <c r="K68" s="78"/>
      <c r="L68" s="78"/>
      <c r="M68" s="78"/>
    </row>
    <row r="69" spans="1:13" ht="22.5" customHeight="1">
      <c r="A69" s="133" t="s">
        <v>139</v>
      </c>
      <c r="B69" s="134"/>
      <c r="C69" s="134"/>
      <c r="D69" s="134"/>
      <c r="E69" s="48"/>
      <c r="F69" s="78"/>
      <c r="G69" s="78"/>
      <c r="H69" s="78"/>
      <c r="I69" s="78"/>
      <c r="J69" s="78"/>
      <c r="K69" s="78"/>
      <c r="L69" s="78"/>
      <c r="M69" s="78"/>
    </row>
    <row r="70" spans="1:13" ht="15" customHeight="1">
      <c r="A70" s="105" t="s">
        <v>140</v>
      </c>
      <c r="B70" s="70"/>
      <c r="C70" s="70"/>
      <c r="D70" s="70"/>
      <c r="E70" s="48"/>
      <c r="F70" s="78"/>
      <c r="G70" s="78"/>
      <c r="H70" s="78"/>
      <c r="I70" s="78"/>
      <c r="J70" s="78"/>
      <c r="K70" s="78"/>
      <c r="L70" s="78"/>
      <c r="M70" s="78"/>
    </row>
    <row r="71" spans="1:13" ht="32.25" customHeight="1">
      <c r="A71" s="105" t="s">
        <v>141</v>
      </c>
      <c r="B71" s="70"/>
      <c r="C71" s="70"/>
      <c r="D71" s="70"/>
      <c r="E71" s="48"/>
      <c r="F71" s="78"/>
      <c r="G71" s="78"/>
      <c r="H71" s="78"/>
      <c r="I71" s="78"/>
      <c r="J71" s="78"/>
      <c r="K71" s="78"/>
      <c r="L71" s="78"/>
      <c r="M71" s="78"/>
    </row>
    <row r="72" spans="1:13" ht="21" customHeight="1">
      <c r="A72" s="135" t="s">
        <v>142</v>
      </c>
      <c r="B72" s="136"/>
      <c r="C72" s="136"/>
      <c r="D72" s="136"/>
      <c r="E72" s="48"/>
      <c r="F72" s="78"/>
      <c r="G72" s="78"/>
      <c r="H72" s="78"/>
      <c r="I72" s="78"/>
      <c r="J72" s="78"/>
      <c r="K72" s="78"/>
      <c r="L72" s="78"/>
      <c r="M72" s="78"/>
    </row>
    <row r="73" spans="1:13" ht="21" customHeight="1">
      <c r="A73" s="105" t="s">
        <v>143</v>
      </c>
      <c r="B73" s="70"/>
      <c r="C73" s="70"/>
      <c r="D73" s="70"/>
      <c r="E73" s="48"/>
      <c r="F73" s="78"/>
      <c r="G73" s="78"/>
      <c r="H73" s="78"/>
      <c r="I73" s="78"/>
      <c r="J73" s="78"/>
      <c r="K73" s="78"/>
      <c r="L73" s="78"/>
      <c r="M73" s="78"/>
    </row>
    <row r="74" spans="1:13" ht="20.25" customHeight="1">
      <c r="A74" s="70"/>
      <c r="B74" s="70"/>
      <c r="C74" s="70"/>
      <c r="D74" s="70"/>
      <c r="E74" s="48"/>
      <c r="F74" s="78"/>
      <c r="G74" s="78"/>
      <c r="H74" s="78"/>
      <c r="I74" s="78"/>
      <c r="J74" s="78"/>
      <c r="K74" s="78"/>
      <c r="L74" s="78"/>
      <c r="M74" s="78"/>
    </row>
    <row r="75" spans="1:13" ht="32.25" customHeight="1">
      <c r="A75" s="137" t="s">
        <v>144</v>
      </c>
      <c r="B75" s="101"/>
      <c r="C75" s="101"/>
      <c r="D75" s="101"/>
      <c r="E75" s="49"/>
      <c r="F75" s="86">
        <f>F67</f>
        <v>-731</v>
      </c>
      <c r="G75" s="86"/>
      <c r="H75" s="86"/>
      <c r="I75" s="86"/>
      <c r="J75" s="86">
        <f>J67</f>
        <v>4246</v>
      </c>
      <c r="K75" s="86"/>
      <c r="L75" s="86"/>
      <c r="M75" s="86"/>
    </row>
    <row r="76" spans="1:13" ht="12.75">
      <c r="A76" s="106"/>
      <c r="B76" s="106"/>
      <c r="C76" s="106"/>
      <c r="D76" s="106"/>
      <c r="E76" s="53"/>
      <c r="F76" s="96"/>
      <c r="G76" s="97"/>
      <c r="H76" s="97"/>
      <c r="I76" s="97"/>
      <c r="J76" s="96"/>
      <c r="K76" s="97"/>
      <c r="L76" s="97"/>
      <c r="M76" s="97"/>
    </row>
    <row r="78" spans="4:13" ht="12.75">
      <c r="D78" s="68"/>
      <c r="E78" s="68"/>
      <c r="F78" s="68"/>
      <c r="G78" s="68"/>
      <c r="H78" s="53"/>
      <c r="I78" s="53"/>
      <c r="J78" s="53"/>
      <c r="K78" s="53"/>
      <c r="L78" s="53"/>
      <c r="M78" s="53"/>
    </row>
    <row r="79" spans="1:13" ht="12.75">
      <c r="A79" s="109" t="s">
        <v>114</v>
      </c>
      <c r="B79" s="109"/>
      <c r="C79" s="54"/>
      <c r="D79" s="69" t="s">
        <v>115</v>
      </c>
      <c r="E79" s="69"/>
      <c r="F79" s="69"/>
      <c r="G79" s="69"/>
      <c r="H79" s="55"/>
      <c r="I79" s="55"/>
      <c r="J79" s="55"/>
      <c r="K79" s="55"/>
      <c r="L79" s="55"/>
      <c r="M79" s="55"/>
    </row>
    <row r="80" spans="4:13" ht="12.75">
      <c r="D80" s="67" t="s">
        <v>36</v>
      </c>
      <c r="E80" s="67"/>
      <c r="F80" s="67"/>
      <c r="G80" s="67"/>
      <c r="H80" s="56"/>
      <c r="I80" s="56"/>
      <c r="J80" s="56"/>
      <c r="K80" s="56"/>
      <c r="L80" s="56"/>
      <c r="M80" s="56"/>
    </row>
    <row r="81" spans="1:13" ht="12.75">
      <c r="A81" s="16"/>
      <c r="B81" s="17"/>
      <c r="C81" s="17"/>
      <c r="D81" s="53"/>
      <c r="E81" s="53"/>
      <c r="F81" s="53"/>
      <c r="G81" s="53"/>
      <c r="H81" s="53"/>
      <c r="I81" s="53"/>
      <c r="J81" s="53"/>
      <c r="K81" s="53"/>
      <c r="L81" s="53"/>
      <c r="M81" s="53"/>
    </row>
    <row r="82" spans="1:13" ht="25.5" customHeight="1">
      <c r="A82" s="60" t="s">
        <v>145</v>
      </c>
      <c r="B82" s="60"/>
      <c r="C82" s="60"/>
      <c r="D82" s="69"/>
      <c r="E82" s="69"/>
      <c r="F82" s="69"/>
      <c r="G82" s="69"/>
      <c r="H82" s="53"/>
      <c r="I82" s="53"/>
      <c r="J82" s="53"/>
      <c r="K82" s="53"/>
      <c r="L82" s="53"/>
      <c r="M82" s="53"/>
    </row>
    <row r="83" spans="4:13" ht="12.75">
      <c r="D83" s="67" t="s">
        <v>36</v>
      </c>
      <c r="E83" s="67"/>
      <c r="F83" s="67"/>
      <c r="G83" s="67"/>
      <c r="H83" s="56"/>
      <c r="I83" s="56"/>
      <c r="J83" s="56"/>
      <c r="K83" s="56"/>
      <c r="L83" s="56"/>
      <c r="M83" s="56"/>
    </row>
  </sheetData>
  <sheetProtection/>
  <mergeCells count="135">
    <mergeCell ref="A71:D71"/>
    <mergeCell ref="F71:I71"/>
    <mergeCell ref="J71:M71"/>
    <mergeCell ref="A72:D72"/>
    <mergeCell ref="F72:I72"/>
    <mergeCell ref="J72:M72"/>
    <mergeCell ref="A69:D69"/>
    <mergeCell ref="F69:I69"/>
    <mergeCell ref="J69:M69"/>
    <mergeCell ref="A70:D70"/>
    <mergeCell ref="F70:I70"/>
    <mergeCell ref="J70:M70"/>
    <mergeCell ref="A65:D65"/>
    <mergeCell ref="F65:I65"/>
    <mergeCell ref="J65:M65"/>
    <mergeCell ref="A66:D66"/>
    <mergeCell ref="F66:I66"/>
    <mergeCell ref="J66:M66"/>
    <mergeCell ref="F62:I62"/>
    <mergeCell ref="J62:M62"/>
    <mergeCell ref="A63:D63"/>
    <mergeCell ref="F63:I63"/>
    <mergeCell ref="J63:M63"/>
    <mergeCell ref="A64:D64"/>
    <mergeCell ref="F64:I64"/>
    <mergeCell ref="J64:M64"/>
    <mergeCell ref="D80:G80"/>
    <mergeCell ref="A82:C82"/>
    <mergeCell ref="D82:G82"/>
    <mergeCell ref="D83:G83"/>
    <mergeCell ref="A67:D67"/>
    <mergeCell ref="F67:I67"/>
    <mergeCell ref="A68:D68"/>
    <mergeCell ref="F68:I68"/>
    <mergeCell ref="A73:D73"/>
    <mergeCell ref="F73:I73"/>
    <mergeCell ref="A76:D76"/>
    <mergeCell ref="F76:I76"/>
    <mergeCell ref="J76:M76"/>
    <mergeCell ref="D78:G78"/>
    <mergeCell ref="A79:B79"/>
    <mergeCell ref="D79:G79"/>
    <mergeCell ref="A74:D74"/>
    <mergeCell ref="F74:I74"/>
    <mergeCell ref="J74:M74"/>
    <mergeCell ref="A75:D75"/>
    <mergeCell ref="F75:I75"/>
    <mergeCell ref="J75:M75"/>
    <mergeCell ref="A59:D59"/>
    <mergeCell ref="F59:I59"/>
    <mergeCell ref="J59:M59"/>
    <mergeCell ref="A60:D60"/>
    <mergeCell ref="F60:I60"/>
    <mergeCell ref="J60:M60"/>
    <mergeCell ref="A57:D57"/>
    <mergeCell ref="F57:I57"/>
    <mergeCell ref="J57:M57"/>
    <mergeCell ref="A58:D58"/>
    <mergeCell ref="F58:I58"/>
    <mergeCell ref="J58:M58"/>
    <mergeCell ref="A55:D55"/>
    <mergeCell ref="F55:I55"/>
    <mergeCell ref="J55:M55"/>
    <mergeCell ref="A56:D56"/>
    <mergeCell ref="F56:I56"/>
    <mergeCell ref="J56:M56"/>
    <mergeCell ref="A53:D53"/>
    <mergeCell ref="F53:I53"/>
    <mergeCell ref="J53:M53"/>
    <mergeCell ref="A54:D54"/>
    <mergeCell ref="F54:I54"/>
    <mergeCell ref="J54:M54"/>
    <mergeCell ref="A51:D51"/>
    <mergeCell ref="F51:I51"/>
    <mergeCell ref="J51:M51"/>
    <mergeCell ref="A52:D52"/>
    <mergeCell ref="F52:I52"/>
    <mergeCell ref="J52:M52"/>
    <mergeCell ref="A50:D50"/>
    <mergeCell ref="F50:I50"/>
    <mergeCell ref="J50:M50"/>
    <mergeCell ref="J67:M67"/>
    <mergeCell ref="J68:M68"/>
    <mergeCell ref="J73:M73"/>
    <mergeCell ref="A61:D61"/>
    <mergeCell ref="F61:I61"/>
    <mergeCell ref="J61:M61"/>
    <mergeCell ref="A62:D62"/>
    <mergeCell ref="A48:D48"/>
    <mergeCell ref="F48:I48"/>
    <mergeCell ref="J48:M48"/>
    <mergeCell ref="A49:D49"/>
    <mergeCell ref="F49:I49"/>
    <mergeCell ref="J49:M49"/>
    <mergeCell ref="A40:E40"/>
    <mergeCell ref="A41:B41"/>
    <mergeCell ref="C41:E41"/>
    <mergeCell ref="F41:H41"/>
    <mergeCell ref="I41:L41"/>
    <mergeCell ref="A43:B43"/>
    <mergeCell ref="C43:E43"/>
    <mergeCell ref="F43:H43"/>
    <mergeCell ref="I43:L43"/>
    <mergeCell ref="A36:E36"/>
    <mergeCell ref="A37:E37"/>
    <mergeCell ref="I37:L37"/>
    <mergeCell ref="A38:E38"/>
    <mergeCell ref="A39:E39"/>
    <mergeCell ref="I39:L39"/>
    <mergeCell ref="A33:C33"/>
    <mergeCell ref="D33:G33"/>
    <mergeCell ref="I33:L33"/>
    <mergeCell ref="A34:E34"/>
    <mergeCell ref="A35:E35"/>
    <mergeCell ref="I35:L35"/>
    <mergeCell ref="A29:E29"/>
    <mergeCell ref="I29:L29"/>
    <mergeCell ref="B30:G30"/>
    <mergeCell ref="I30:L30"/>
    <mergeCell ref="A31:E31"/>
    <mergeCell ref="A32:C32"/>
    <mergeCell ref="D32:F32"/>
    <mergeCell ref="I32:L32"/>
    <mergeCell ref="A21:M21"/>
    <mergeCell ref="D23:H23"/>
    <mergeCell ref="D24:H24"/>
    <mergeCell ref="A25:G25"/>
    <mergeCell ref="H25:L25"/>
    <mergeCell ref="D27:H27"/>
    <mergeCell ref="D3:L3"/>
    <mergeCell ref="D4:L4"/>
    <mergeCell ref="D5:L5"/>
    <mergeCell ref="D7:L7"/>
    <mergeCell ref="D8:L8"/>
    <mergeCell ref="G12:L12"/>
  </mergeCells>
  <printOptions/>
  <pageMargins left="0.48" right="0.56" top="0.28" bottom="0.38" header="0.17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Sibley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Armen Tadevosyan</dc:creator>
  <cp:keywords/>
  <dc:description/>
  <cp:lastModifiedBy>Margarita Stepanyan</cp:lastModifiedBy>
  <cp:lastPrinted>2022-06-28T09:41:59Z</cp:lastPrinted>
  <dcterms:created xsi:type="dcterms:W3CDTF">2001-12-18T21:32:32Z</dcterms:created>
  <dcterms:modified xsi:type="dcterms:W3CDTF">2022-06-28T13:50:40Z</dcterms:modified>
  <cp:category/>
  <cp:version/>
  <cp:contentType/>
  <cp:contentStatus/>
</cp:coreProperties>
</file>