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1228502-8719-418D-BC16-2CCADFE2598C}" xr6:coauthVersionLast="43" xr6:coauthVersionMax="43" xr10:uidLastSave="{00000000-0000-0000-0000-000000000000}"/>
  <bookViews>
    <workbookView showHorizontalScroll="0" showVerticalScroll="0" showSheetTabs="0" xWindow="-120" yWindow="-120" windowWidth="29040" windowHeight="1584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Sheet1" sheetId="12" r:id="rId9"/>
    <sheet name="Ծան 5." sheetId="9" r:id="rId10"/>
    <sheet name="Տեղեկատու" sheetId="10" state="hidden" r:id="rId11"/>
  </sheets>
  <definedNames>
    <definedName name="_xlnm.Print_Area" localSheetId="7">'Ծան 4.'!$A$1:$G$15</definedName>
    <definedName name="_xlnm.Print_Area" localSheetId="9">'Ծան 5.'!$A$1:$F$8</definedName>
    <definedName name="_xlnm.Print_Area" localSheetId="1">'Մուտքեր Ելքեր'!$A$1:$H$47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2" l="1"/>
  <c r="H9" i="12"/>
  <c r="G9" i="12"/>
  <c r="F9" i="12"/>
  <c r="B17" i="12"/>
  <c r="B15" i="12"/>
  <c r="H5" i="12"/>
  <c r="J5" i="12" s="1"/>
  <c r="G5" i="12"/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<sst xmlns="http://schemas.openxmlformats.org/spreadsheetml/2006/main" count="387" uniqueCount="188">
  <si>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</si>
  <si>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</si>
  <si>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</si>
  <si>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</si>
  <si>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</si>
  <si>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</si>
  <si>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</si>
  <si>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</si>
  <si>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</si>
  <si>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</si>
  <si>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</si>
  <si>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</si>
  <si>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</si>
  <si>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</si>
  <si>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</si>
  <si>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</si>
  <si>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</si>
  <si>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</si>
  <si>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</si>
  <si>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</si>
  <si>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</si>
  <si>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</si>
  <si>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</si>
  <si>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</si>
  <si>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</si>
  <si>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</si>
  <si>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</si>
  <si>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</si>
  <si>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</si>
  <si>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</si>
  <si>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</si>
  <si>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</si>
  <si>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</si>
  <si>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</si>
  <si>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</si>
  <si>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</si>
  <si>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</si>
  <si>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</si>
  <si>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</si>
  <si>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</si>
  <si>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</si>
  <si>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</si>
  <si>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</si>
  <si>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</si>
  <si>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</si>
  <si>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</si>
  <si>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</si>
  <si>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</si>
  <si>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</si>
  <si>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</si>
  <si>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</si>
  <si>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</si>
  <si>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</si>
  <si>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</si>
  <si>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</si>
  <si>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</si>
  <si>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</si>
  <si>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</si>
  <si>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</si>
  <si>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</si>
  <si>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</si>
  <si>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</si>
  <si>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</si>
  <si>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</si>
  <si>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</si>
  <si>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</si>
  <si>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</si>
  <si>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</si>
  <si>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</si>
  <si>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</si>
  <si>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</si>
  <si>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</si>
  <si>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</si>
  <si>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</si>
  <si>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</si>
  <si>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</si>
  <si>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</si>
  <si>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</si>
  <si>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</si>
  <si>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</si>
  <si>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</si>
  <si>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</si>
  <si>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</si>
  <si>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</si>
  <si>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</si>
  <si>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</si>
  <si>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</si>
  <si>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</si>
  <si>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</si>
  <si>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</si>
  <si>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</si>
  <si>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</si>
  <si>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</si>
  <si>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</si>
  <si>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</si>
  <si>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</si>
  <si>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</si>
  <si>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</si>
  <si>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</si>
  <si>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</si>
  <si>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</si>
  <si>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</si>
  <si>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</si>
  <si>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</si>
  <si>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</si>
  <si>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</si>
  <si>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</si>
  <si>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</si>
  <si>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</si>
  <si>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</si>
  <si>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</si>
  <si>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</si>
  <si>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</si>
  <si>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</si>
  <si>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</si>
  <si>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</si>
  <si>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</si>
  <si>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</si>
  <si>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</si>
  <si>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</si>
  <si>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</si>
  <si>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</si>
  <si>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</si>
  <si>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</si>
  <si>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</si>
  <si>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</si>
  <si>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</si>
  <si>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</si>
  <si>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</si>
  <si>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</si>
  <si>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</si>
  <si>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</si>
  <si>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</si>
  <si>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</si>
  <si>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</si>
  <si>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</si>
  <si>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</si>
  <si>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</si>
  <si>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</si>
  <si>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</si>
  <si>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</si>
  <si>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</si>
  <si>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</si>
  <si>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</si>
  <si>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</si>
  <si>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</si>
  <si>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</si>
  <si>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</si>
  <si>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</si>
  <si>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</si>
  <si>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</si>
  <si>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</si>
  <si>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</si>
  <si>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</si>
  <si>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</si>
  <si>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</si>
  <si>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</si>
  <si>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</si>
  <si>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</si>
  <si>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</si>
  <si>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</si>
  <si>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</si>
  <si>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</si>
  <si>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</si>
  <si>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</si>
  <si>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</si>
  <si>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</si>
  <si>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</si>
  <si>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</si>
  <si>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</si>
  <si>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</si>
  <si>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</si>
  <si>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</si>
  <si>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</si>
  <si>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</si>
  <si>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</si>
  <si>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</si>
  <si>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</si>
  <si>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</si>
  <si>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</si>
  <si>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</si>
  <si>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2022 թ. ՏԱՐԵԿԱՆ ՀԱՇՎԵՏՎՈՒԹՅՈՒՆ</t>
  </si>
  <si>
    <t>Արական</t>
  </si>
  <si>
    <t>20.11.2003</t>
  </si>
  <si>
    <t xml:space="preserve">«ԱԶԳԱՅԻՆ ԺՈՂՈՎՐԴԱՎԱՐՆ. ԴԱՇԻՆՔ »  ԿՈՒՍԱԿՑՈՒԹՅԱՆ  </t>
  </si>
  <si>
    <t>«ԱԶԳԱՅԻՆ ԺՈՂՈՎՐԴԱՎԱՐՆ. ԴԱՇԻՆՔ  ԿՈՒՍԱԿՑՈՒԹՅՈՒՆ</t>
  </si>
  <si>
    <t>ԵՐԵՎԱՆ ԿԵՆՏՐՈՆ ԿԵՆՏՐՈՆ ԹԱՂԱՄԱՍ Այգեստան-7փ. 18</t>
  </si>
  <si>
    <t>Արշակ Սադոյան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</si>
</sst>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3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Arial Unicode"/>
      <family val="2"/>
    </font>
    <font>
      <sz val="8"/>
      <color rgb="FF000000"/>
      <name val="Arial Unicode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70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4" fontId="34" fillId="0" borderId="21" xfId="2" applyNumberFormat="1" applyFont="1" applyBorder="1"/>
    <xf numFmtId="0" fontId="40" fillId="0" borderId="20" xfId="0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0" fillId="0" borderId="0" xfId="0" applyFont="1" applyAlignment="1"/>
    <xf numFmtId="0" fontId="12" fillId="0" borderId="17" xfId="0" applyFont="1" applyBorder="1"/>
    <xf numFmtId="0" fontId="7" fillId="0" borderId="0" xfId="0" applyFont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42" fillId="0" borderId="0" xfId="0" applyFont="1" applyAlignment="1"/>
    <xf numFmtId="0" fontId="24" fillId="0" borderId="0" xfId="0" applyFont="1" applyFill="1" applyAlignment="1"/>
    <xf numFmtId="0" fontId="24" fillId="0" borderId="0" xfId="0" applyFont="1" applyFill="1"/>
    <xf numFmtId="0" fontId="41" fillId="0" borderId="0" xfId="0" applyFont="1" applyFill="1" applyAlignment="1"/>
    <xf numFmtId="0" fontId="42" fillId="0" borderId="0" xfId="0" applyFont="1" applyFill="1" applyAlignment="1"/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16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view="pageBreakPreview" topLeftCell="A13" zoomScaleNormal="85" zoomScaleSheetLayoutView="100" workbookViewId="0">
      <selection activeCell="B27" sqref="B27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3" width="22.7109375" style="258" customWidth="1"/>
    <col min="4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C1" s="258"/>
      <c r="D1" s="243" t="s">
        <v>157</v>
      </c>
      <c r="E1" s="243"/>
    </row>
    <row r="2" spans="1:26" s="192" customFormat="1" ht="33" customHeight="1" x14ac:dyDescent="0.35">
      <c r="A2" s="191"/>
      <c r="B2" s="244" t="s">
        <v>184</v>
      </c>
      <c r="C2" s="244"/>
      <c r="D2" s="244"/>
      <c r="E2" s="244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44" t="s">
        <v>181</v>
      </c>
      <c r="C3" s="244"/>
      <c r="D3" s="244"/>
      <c r="E3" s="244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25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25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4.25" x14ac:dyDescent="0.25">
      <c r="A6" s="15"/>
      <c r="B6" s="17" t="s">
        <v>0</v>
      </c>
      <c r="C6" s="25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260" t="s">
        <v>185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261" t="s">
        <v>183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25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25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240" t="s">
        <v>4</v>
      </c>
      <c r="C11" s="260" t="s">
        <v>186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25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25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259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1" t="s">
        <v>123</v>
      </c>
      <c r="B15" s="242"/>
      <c r="C15" s="242"/>
      <c r="D15" s="242"/>
      <c r="E15" s="242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259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259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26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2">
        <v>1</v>
      </c>
      <c r="B19" s="179">
        <v>2</v>
      </c>
      <c r="C19" s="263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>
        <v>1</v>
      </c>
      <c r="B20" s="239" t="s">
        <v>187</v>
      </c>
      <c r="C20" s="264" t="s">
        <v>182</v>
      </c>
      <c r="D20" s="257" t="s">
        <v>183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73"/>
      <c r="B21" s="171"/>
      <c r="C21" s="265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 x14ac:dyDescent="0.3">
      <c r="A22" s="175"/>
      <c r="B22" s="176"/>
      <c r="C22" s="266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5"/>
      <c r="B23" s="15"/>
      <c r="C23" s="267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thickBot="1" x14ac:dyDescent="0.3">
      <c r="A24" s="18" t="s">
        <v>78</v>
      </c>
      <c r="B24" s="18"/>
      <c r="C24" s="267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9.25" thickBot="1" x14ac:dyDescent="0.3">
      <c r="A25" s="181" t="s">
        <v>8</v>
      </c>
      <c r="B25" s="182" t="s">
        <v>79</v>
      </c>
      <c r="C25" s="26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5" thickTop="1" x14ac:dyDescent="0.25">
      <c r="A26" s="152">
        <v>1</v>
      </c>
      <c r="B26" s="179">
        <v>2</v>
      </c>
      <c r="C26" s="263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/>
      <c r="B27" s="171"/>
      <c r="C27" s="265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171"/>
      <c r="C28" s="265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 x14ac:dyDescent="0.3">
      <c r="A29" s="175"/>
      <c r="B29" s="176"/>
      <c r="C29" s="266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x14ac:dyDescent="0.25">
      <c r="A30" s="15"/>
      <c r="B30" s="21"/>
      <c r="C30" s="268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 x14ac:dyDescent="0.3">
      <c r="A31" s="18" t="s">
        <v>83</v>
      </c>
      <c r="B31" s="21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9.25" thickBot="1" x14ac:dyDescent="0.3">
      <c r="A32" s="181" t="s">
        <v>8</v>
      </c>
      <c r="B32" s="182" t="s">
        <v>145</v>
      </c>
      <c r="C32" s="26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5" thickTop="1" x14ac:dyDescent="0.25">
      <c r="A33" s="152">
        <v>1</v>
      </c>
      <c r="B33" s="179">
        <v>2</v>
      </c>
      <c r="C33" s="263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x14ac:dyDescent="0.25">
      <c r="A34" s="173"/>
      <c r="B34" s="171"/>
      <c r="C34" s="265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x14ac:dyDescent="0.25">
      <c r="A35" s="173"/>
      <c r="B35" s="171"/>
      <c r="C35" s="265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 x14ac:dyDescent="0.3">
      <c r="A36" s="175"/>
      <c r="B36" s="176"/>
      <c r="C36" s="266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15"/>
      <c r="B37" s="15"/>
      <c r="C37" s="25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x14ac:dyDescent="0.25">
      <c r="A38" s="15"/>
      <c r="B38" s="15"/>
      <c r="C38" s="25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 x14ac:dyDescent="0.3">
      <c r="A39" s="15"/>
      <c r="B39" s="15"/>
      <c r="C39" s="25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5" thickBot="1" x14ac:dyDescent="0.3">
      <c r="A40" s="17"/>
      <c r="B40" s="18" t="s">
        <v>6</v>
      </c>
      <c r="C40" s="26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25">
      <c r="A41" s="15"/>
      <c r="B41" s="15"/>
      <c r="C41" s="25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/>
      <c r="B42" s="15"/>
      <c r="C42" s="25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15"/>
      <c r="B43" s="15"/>
      <c r="C43" s="25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/>
      <c r="B44" s="15"/>
      <c r="C44" s="25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/>
      <c r="B45" s="15"/>
      <c r="C45" s="259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15"/>
      <c r="B46" s="15"/>
      <c r="C46" s="25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/>
      <c r="B47" s="15"/>
      <c r="C47" s="259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/>
      <c r="B48" s="15"/>
      <c r="C48" s="25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25">
      <c r="A49" s="15"/>
      <c r="B49" s="15"/>
      <c r="C49" s="25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25">
      <c r="A50" s="15"/>
      <c r="B50" s="15"/>
      <c r="C50" s="25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259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25">
      <c r="A52" s="15"/>
      <c r="B52" s="15"/>
      <c r="C52" s="259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25">
      <c r="A53" s="15"/>
      <c r="B53" s="15"/>
      <c r="C53" s="25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15"/>
      <c r="B54" s="15"/>
      <c r="C54" s="25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25">
      <c r="A55" s="15"/>
      <c r="B55" s="15"/>
      <c r="C55" s="259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25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259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25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25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25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259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25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259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259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259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259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25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259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259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259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25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25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259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259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25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259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259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259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259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259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25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25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259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259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259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259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259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259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25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259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259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25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25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25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259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25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259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259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259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259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259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25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25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25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25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25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25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25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259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25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259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25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25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259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25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259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25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25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259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259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259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259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259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259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259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259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259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25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259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259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259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259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259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25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259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259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259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25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25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259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25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259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259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259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259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259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25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259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259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259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259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259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25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259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25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259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259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259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259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259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259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259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259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259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25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259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259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259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259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259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259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259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259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259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25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25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25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259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259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25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25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259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259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259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259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25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259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259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25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25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25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259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259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259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259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259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259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259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259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259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259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259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259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259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259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259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259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259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259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259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259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259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259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259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259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259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259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259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259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259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259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259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259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259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259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259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259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259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259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259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259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259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259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259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259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259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259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259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25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259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259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259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259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259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259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259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259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259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259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259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259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259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259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259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259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259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259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259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259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259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259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259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259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259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259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259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259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259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259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259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259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259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259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259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259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259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259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259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259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259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259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259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259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259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259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259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259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259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259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259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259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259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259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259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259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259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259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259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259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259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259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259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259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259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259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259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259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259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259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259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259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259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259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259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259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259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259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259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259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259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259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259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259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259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259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259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259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259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259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259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259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259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259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259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25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259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259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259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259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259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25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259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259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259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259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259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259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259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259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259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259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259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259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259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259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259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259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259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259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259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25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25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259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259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259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259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259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259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259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259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259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259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259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259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259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259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259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259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259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259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259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259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25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259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259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259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259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259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259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259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259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259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259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259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259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259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259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259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259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259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259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259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259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259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259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259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259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259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259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259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259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259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259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259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259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259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259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259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259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259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259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259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259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259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25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259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259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259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259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259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259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259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259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259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259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259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259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259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259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259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259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259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259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259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259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259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259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259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259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259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259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259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259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259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259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259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259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259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259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259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259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259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259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259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259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259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259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259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259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259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259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259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259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259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259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259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259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259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259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259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259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259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259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259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259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259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259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259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259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259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259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259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259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259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259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259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259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259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259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259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259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259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259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259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259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259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259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259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259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259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259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259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259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259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259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259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259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259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259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259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259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259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259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259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259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259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259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259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259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259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259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259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259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259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259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259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259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259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259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259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259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259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259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259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259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259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259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259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259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259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259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259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259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259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259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259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259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259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259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259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259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259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259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259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259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259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259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259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259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259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259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259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259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259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259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259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259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259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259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259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259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259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259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259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259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259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259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259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259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259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259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259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259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259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259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259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259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259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259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259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259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259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259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259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259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259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259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259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259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259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259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259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259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259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259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259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259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259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259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259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259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259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259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259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259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259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259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259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259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259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259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259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259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259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259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259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259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259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259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259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259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259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259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259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259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259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259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259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259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259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25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259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259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259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259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259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259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259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259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259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259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259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259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259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259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259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259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259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259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259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259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259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259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259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259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259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259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259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259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259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259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259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259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259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259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259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259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259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259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259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259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259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259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259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259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259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259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259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259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259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259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259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259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259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259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259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259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259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259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259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259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259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259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259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259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259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259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259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259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259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259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259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259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259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259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259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259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259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259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259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259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259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259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259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259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259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259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259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259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259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259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259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259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259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259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259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259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259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259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259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259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259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259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259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259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259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259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259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259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259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259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259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259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259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25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259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259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259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259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259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259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259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259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259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259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259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259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259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259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259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259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259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259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259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259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259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259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259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259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259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259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259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259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259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259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259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259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259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259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259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259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259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259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259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259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259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25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25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259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259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259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259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259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259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259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259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259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259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259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259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259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259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259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259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259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259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259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259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259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259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259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259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259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259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259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259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259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259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259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259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259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259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259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259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259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259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259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259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259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259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259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259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259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259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259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259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259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259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259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25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25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259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259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259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259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259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259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259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259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259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259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259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259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259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259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259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259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259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259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259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259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259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259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259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259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259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259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259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259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259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259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259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259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259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259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259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259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259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259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259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259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259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259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259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259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259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259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259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259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259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259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259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259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259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259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259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259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259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259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259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259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259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259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259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259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259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259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259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259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259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259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259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259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259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259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259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259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259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259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259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259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259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259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259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259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259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259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259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259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259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259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259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259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259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259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259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259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259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259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259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259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259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259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259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259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259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259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259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259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259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259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259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259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259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259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259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259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259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259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259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259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259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259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259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259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259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259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259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259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259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259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259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259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259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259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259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259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259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259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259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259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259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259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52" t="s">
        <v>180</v>
      </c>
      <c r="B1" s="253"/>
      <c r="C1" s="253"/>
      <c r="D1" s="253"/>
      <c r="E1" s="253"/>
      <c r="F1" s="253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56" t="s">
        <v>138</v>
      </c>
      <c r="B3" s="256"/>
      <c r="C3" s="256"/>
      <c r="D3" s="256"/>
      <c r="E3" s="256"/>
      <c r="F3" s="2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13" zoomScaleNormal="100" zoomScaleSheetLayoutView="100" workbookViewId="0">
      <selection sqref="A1:H1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45" t="s">
        <v>173</v>
      </c>
      <c r="B1" s="246"/>
      <c r="C1" s="246"/>
      <c r="D1" s="246"/>
      <c r="E1" s="246"/>
      <c r="F1" s="246"/>
      <c r="G1" s="246"/>
      <c r="H1" s="247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x14ac:dyDescent="0.2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x14ac:dyDescent="0.2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 x14ac:dyDescent="0.25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 x14ac:dyDescent="0.25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 x14ac:dyDescent="0.25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51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48" t="s">
        <v>52</v>
      </c>
      <c r="B3" s="249"/>
      <c r="C3" s="249"/>
      <c r="D3" s="249"/>
      <c r="E3" s="249"/>
      <c r="F3" s="24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50" t="s">
        <v>128</v>
      </c>
      <c r="B26" s="249"/>
      <c r="C26" s="249"/>
      <c r="D26" s="249"/>
      <c r="E26" s="249"/>
      <c r="F26" s="249"/>
      <c r="G26" s="24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51" t="s">
        <v>175</v>
      </c>
      <c r="B1" s="251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52" t="s">
        <v>176</v>
      </c>
      <c r="B1" s="253"/>
      <c r="C1" s="253"/>
      <c r="D1" s="253"/>
      <c r="E1" s="253"/>
      <c r="F1" s="253"/>
      <c r="G1" s="253"/>
      <c r="H1" s="2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04"/>
  <sheetViews>
    <sheetView view="pageBreakPreview" topLeftCell="A22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51" t="s">
        <v>177</v>
      </c>
      <c r="B1" s="251"/>
      <c r="C1" s="251"/>
      <c r="D1" s="251"/>
      <c r="E1" s="251"/>
      <c r="F1" s="251"/>
      <c r="G1" s="251"/>
      <c r="H1" s="251"/>
      <c r="I1" s="251"/>
      <c r="J1" s="25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55" t="s">
        <v>132</v>
      </c>
      <c r="B15" s="255"/>
      <c r="C15" s="255"/>
      <c r="D15" s="255"/>
      <c r="E15" s="255"/>
      <c r="F15" s="255"/>
      <c r="G15" s="255"/>
      <c r="H15" s="255"/>
      <c r="I15" s="25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16.5" x14ac:dyDescent="0.3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ht="16.5" x14ac:dyDescent="0.3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16.5" x14ac:dyDescent="0.3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7.25" thickBot="1" x14ac:dyDescent="0.35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20.25" x14ac:dyDescent="0.3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 x14ac:dyDescent="0.35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1.25" thickBot="1" x14ac:dyDescent="0.35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 x14ac:dyDescent="0.3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x14ac:dyDescent="0.3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 x14ac:dyDescent="0.3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 x14ac:dyDescent="0.3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 x14ac:dyDescent="0.35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51" t="s">
        <v>178</v>
      </c>
      <c r="B1" s="251"/>
      <c r="C1" s="251"/>
      <c r="D1" s="251"/>
      <c r="E1" s="251"/>
      <c r="F1" s="2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52" t="s">
        <v>179</v>
      </c>
      <c r="B1" s="253"/>
      <c r="C1" s="253"/>
      <c r="D1" s="253"/>
      <c r="E1" s="253"/>
      <c r="F1" s="253"/>
      <c r="G1" s="25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521-248B-4F22-AE30-15FFF18A6F03}">
  <dimension ref="A1:J17"/>
  <sheetViews>
    <sheetView workbookViewId="0">
      <selection activeCell="O4" sqref="O4"/>
    </sheetView>
  </sheetViews>
  <sheetFormatPr defaultRowHeight="15" x14ac:dyDescent="0.25"/>
  <cols>
    <col min="1" max="1" width="3.42578125" customWidth="1"/>
  </cols>
  <sheetData>
    <row r="1" spans="1:10" x14ac:dyDescent="0.25">
      <c r="A1">
        <v>1</v>
      </c>
      <c r="B1">
        <v>92800</v>
      </c>
    </row>
    <row r="2" spans="1:10" x14ac:dyDescent="0.25">
      <c r="A2">
        <v>2</v>
      </c>
      <c r="B2" s="238">
        <v>92800</v>
      </c>
    </row>
    <row r="3" spans="1:10" x14ac:dyDescent="0.25">
      <c r="A3" s="238">
        <v>3</v>
      </c>
      <c r="B3" s="238"/>
    </row>
    <row r="4" spans="1:10" x14ac:dyDescent="0.25">
      <c r="A4" s="238">
        <v>4</v>
      </c>
      <c r="B4" s="238">
        <v>92800</v>
      </c>
    </row>
    <row r="5" spans="1:10" x14ac:dyDescent="0.25">
      <c r="A5" s="238">
        <v>5</v>
      </c>
      <c r="B5" s="238"/>
      <c r="D5">
        <v>73000</v>
      </c>
      <c r="F5">
        <v>98000</v>
      </c>
      <c r="G5">
        <f>+F5*21/100</f>
        <v>20580</v>
      </c>
      <c r="H5">
        <f>+F5*4.5/100</f>
        <v>4410</v>
      </c>
      <c r="I5">
        <v>1500</v>
      </c>
      <c r="J5">
        <f>+F5-G5-H5</f>
        <v>73010</v>
      </c>
    </row>
    <row r="6" spans="1:10" x14ac:dyDescent="0.25">
      <c r="A6" s="238">
        <v>6</v>
      </c>
      <c r="B6" s="238">
        <v>92800</v>
      </c>
    </row>
    <row r="7" spans="1:10" x14ac:dyDescent="0.25">
      <c r="A7" s="238">
        <v>7</v>
      </c>
      <c r="B7" s="238">
        <v>100000</v>
      </c>
    </row>
    <row r="8" spans="1:10" x14ac:dyDescent="0.25">
      <c r="A8" s="238">
        <v>8</v>
      </c>
      <c r="B8" s="238">
        <v>100000</v>
      </c>
    </row>
    <row r="9" spans="1:10" x14ac:dyDescent="0.25">
      <c r="A9" s="238">
        <v>9</v>
      </c>
      <c r="B9" s="238">
        <v>100000</v>
      </c>
      <c r="F9">
        <f>+B17</f>
        <v>78592</v>
      </c>
      <c r="G9">
        <f>+F9*20/100</f>
        <v>15718.4</v>
      </c>
      <c r="H9">
        <f>+F9*5/100</f>
        <v>3929.6</v>
      </c>
      <c r="I9">
        <v>1500</v>
      </c>
      <c r="J9">
        <f>+F9-G9-H9</f>
        <v>58944</v>
      </c>
    </row>
    <row r="10" spans="1:10" x14ac:dyDescent="0.25">
      <c r="A10" s="238">
        <v>10</v>
      </c>
      <c r="B10" s="238">
        <v>100000</v>
      </c>
    </row>
    <row r="11" spans="1:10" x14ac:dyDescent="0.25">
      <c r="A11" s="238">
        <v>11</v>
      </c>
      <c r="B11" s="238">
        <v>100000</v>
      </c>
    </row>
    <row r="12" spans="1:10" x14ac:dyDescent="0.25">
      <c r="A12" s="238">
        <v>12</v>
      </c>
      <c r="B12" s="238">
        <v>100000</v>
      </c>
    </row>
    <row r="13" spans="1:10" x14ac:dyDescent="0.25">
      <c r="A13" s="238">
        <v>1</v>
      </c>
      <c r="B13" s="238">
        <v>104000</v>
      </c>
    </row>
    <row r="15" spans="1:10" x14ac:dyDescent="0.25">
      <c r="B15">
        <f>SUM(B2:B14)</f>
        <v>982400</v>
      </c>
    </row>
    <row r="17" spans="2:2" x14ac:dyDescent="0.25">
      <c r="B17">
        <f>+B15/12/25*2*12</f>
        <v>78592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E8wcDNVF8j+GuTLTW4UsttHsTGS7Eo29hymCgyNRfk8=</DigestValue>
    </Reference>
    <Reference Type="http://www.w3.org/2000/09/xmldsig#Object" URI="#idOfficeObject">
      <DigestMethod Algorithm="http://www.w3.org/2001/04/xmlenc#sha256"/>
      <DigestValue>aroIgHoyDlirufnlJcSHHC0XPqq38gaCSWpPDtc+vLo=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fpyMBP3S/VT71mbNu5ktQn78ffcQa14tuDUfWsJnKO4=</DigestValue>
    </Reference>
  </SignedInfo>
  <SignatureValue>CA1RP0w4LALsBAbddpFVBme9CthWqNbptWIJtUE3uttskn082QkfAiIipSELM5BpSdqLAejXei2e
dKKlxY/9UQvWOpE0Y3Oq0szvVAja/XhBya/OlQeFBFiUnJaocwz4QUhBpZjGL/q7xcSmey9prvzr
34vm1is90Qc6zxfNltfNvF24J/jqiA2bizeLIjDtE6dm58XDdejbRA4YJjBLugZJil4wu2sLw5PT
QJFpaBCEwdhmgwOkry/do/SZlI5VIDfeMr3BpRs3NAlo+aUCreRq2SKp2yEAAnPRGDUdpDGUy/EY
RpEvAgDel3aIl6gh7B5M4N1mVfs4HFNjDkvUmg==</SignatureValue>
  <KeyInfo>
    <X509Data>
      <X509Certificate>MIIFPTCCAyWgAwIBAgIILqniZmHirhgwDQYJKoZIhvcNAQELBQAwQjELMAkGA1UEBhMCQU0xEzARBgNVBAoMCkVLRU5HIENKU0MxCjAIBgNVBAUTATExEjAQBgNVBAMMCUNBIG9mIFJvQTAeFw0yMzAyMDExMzI1MjFaFw0yNzEwMjcwOTE4MjJaMHYxCzAJBgNVBAYTAkFNMRcwFQYDVQQEDA7VjdSx1LTViNWF1LHVhjETMBEGA1UEKgwK1LHVkNWH1LHUvzEVMBMGA1UEBRMMNWJkY2I4NGUzOTJkMSIwIAYDVQQDDBlTQURPWUFOIEFSU0hBSyAzMjAyNDAwMTI2MIIBIjANBgkqhkiG9w0BAQEFAAOCAQ8AMIIBCgKCAQEAuJUsQOT1uOmsLvg8rtkrWXezkQjCZwkkpTJNRfLtJKgTYJ44VCr2Y09Yeq4tw+2742hxT39yXoG462g+DtHHJL2p6aN0m6hwKsbX6DFzXpFB/nv+2dZS27wUnR4mz84Ygt9aYAGCsJUbDqFjcId07neT/B3m+77856uGuADSGzlibEAmyqQOptOQ+n0JBWHjptU/KEBpPnGDJMBzlkVQ9FCPgb6eBTSexaOcVSorvQw81t6K+GFZRx0cQzNqVYmHvdYEpwsHZfjW/Y9nvBxhFyQU9UahFcETgROcIo65YD8p/7Kutw8XNPITnMtKZdFMmv/vAijHWFJxd6ukW9VuqQIDAQABo4IBATCB/jAzBggrBgEFBQcBAQQnMCUwIwYIKwYBBQUHMAGGF2h0dHA6Ly9vY3NwLnBraS5hbS9vY3NwMB0GA1UdDgQWBBRgSERM/kFjvfCKQDvuxcpssZRelDAMBgNVHRMBAf8EAjAAMB8GA1UdIwQYMBaAFOnq8e4kIi4N/23YzITGNIzfXbJ5MDIGA1UdIAQrMCkwJwYEVR0gADAfMB0GCCsGAQUFBwIBFhF3d3cucGtpLmFtL3BvbGljeTA1BgNVHR8ELjAsMCqgKKAmhiRodHRwOi8vY3JsLnBraS5hbS9jaXRpemVuY2FfMjAxMy5jcmwwDgYDVR0PAQH/BAQDAgSwMA0GCSqGSIb3DQEBCwUAA4ICAQBhcofAJcFMeHX2fwZZO99GrZL+/RwZh1tgr7Ej1oPeGSlatsC11V/NEVVc72+GOQ1MfkkRcUysW4IFf5IcFvPfmO9rf+6Mt8uySgPT+Y2wK55Hrjvh4ic6PE6auyhrWLUizl7z8PXnoPqrS4l+2svir2KPfnp5EyJjqlYVQw4Sgung/mIggHX+wNMWFSPEzCEwsEybOdxC8x8Hhc1n/3+/RHXRQV5p38sXp2oaTDV9flv7cf3RirqJVPa1338C7uzUsoMHzUlL9STc/T2mJc2eu4uotcgYRuy6yb4127r/9EwTk2SCJ4I4Dc9lmiWG5AELkUFbLq1e/VJMIiHFQeXPmMWe9WZu4suM9iheCEcpYORSzrvX4S16ZtrlfI9Gacus/ewET6RKMDcOamJyjfl/QgQGlyzqGFdyZnTTQkqnPE1BoBJ2p67qXTy/F4KUEEF8FAtfEhcWEmwAdesVZ+zovV6T+TCv1fJ189cIqDD0soRrBnLi+ipxkMYmw8XSxUR30utWWrQzutsvOxK3w3IhOS+wcHMfZ+RLxhhxGHDnYziINcHPNedhgd55ALc/Pbr+XNlL5IYF7pPY3VX0vQeLC9sxTUx555+yV7O1s7dcBH+y7trO3YHy2ceC8Wf0aDxoI/JIh/IIU6f1PARlZWF6zSKJPqQnVeMznfilYsa6v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dasyj24FQyf48g6cTuKsz3GSGSjFUpiD2yFd9fdEhNM=</DigestValue>
      </Reference>
      <Reference URI="/xl/calcChain.xml?ContentType=application/vnd.openxmlformats-officedocument.spreadsheetml.calcChain+xml">
        <DigestMethod Algorithm="http://www.w3.org/2001/04/xmlenc#sha256"/>
        <DigestValue>KiQ9x/2QvTYJLZ65nXWdrJMu2v0bXAEIW4B+n8Scvpw=</DigestValue>
      </Reference>
      <Reference URI="/xl/comments1.xml?ContentType=application/vnd.openxmlformats-officedocument.spreadsheetml.comments+xml">
        <DigestMethod Algorithm="http://www.w3.org/2001/04/xmlenc#sha256"/>
        <DigestValue>fyV4NgucUoAJwSKCnyC/TOzRXP+Uwk/pyOTK0GGir18=</DigestValue>
      </Reference>
      <Reference URI="/xl/drawings/vmlDrawing1.vml?ContentType=application/vnd.openxmlformats-officedocument.vmlDrawing">
        <DigestMethod Algorithm="http://www.w3.org/2001/04/xmlenc#sha256"/>
        <DigestValue>BBFeEZYVhZKAi1T6Qp01iqmL3Joqu4P1UbDJbjFGz24=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OLHiRw/BxGnmG0k5B8auWgZPXCPRcw84+vU9l2t1PUI=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6A88Q4BKvlutb/rywcJFzmMCHDFjgUizO261P3kezAM=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OLHiRw/BxGnmG0k5B8auWgZPXCPRcw84+vU9l2t1PUI=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p5NBWO7wKdP88m8zB3VjbYFJLqufUq15q5PBSMXHSWk=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p5NBWO7wKdP88m8zB3VjbYFJLqufUq15q5PBSMXHSWk=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NpaQGpGD/enZ1VstwUm+jYWXXJmkLEn+KiKfBwY9Unk=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NpaQGpGD/enZ1VstwUm+jYWXXJmkLEn+KiKfBwY9Unk=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p5NBWO7wKdP88m8zB3VjbYFJLqufUq15q5PBSMXHSWk=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OLHiRw/BxGnmG0k5B8auWgZPXCPRcw84+vU9l2t1PUI=</DigestValue>
      </Reference>
      <Reference URI="/xl/sharedStrings.xml?ContentType=application/vnd.openxmlformats-officedocument.spreadsheetml.sharedStrings+xml">
        <DigestMethod Algorithm="http://www.w3.org/2001/04/xmlenc#sha256"/>
        <DigestValue>9PyyVJpZ3RFN2i1fZVA3JXFTPFaF2As0j5PqQ7YIv6w=</DigestValue>
      </Reference>
      <Reference URI="/xl/styles.xml?ContentType=application/vnd.openxmlformats-officedocument.spreadsheetml.styles+xml">
        <DigestMethod Algorithm="http://www.w3.org/2001/04/xmlenc#sha256"/>
        <DigestValue>XPOFVRGxSJg6Vv7dFq7znU12hA1+ahQrwvsPMtMul3k=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zAF1O3+ZGp7zeY87f2RrXExgEOiRMs5QMdIyt9SXmis=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mV/bchHTymn5Z3SjYR0blzJJqxhWjnXNX23z2M3SW3c=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JtvJk/Oo73cMzp6pldNCzlySCLfWWIH+rFNxqPKy05A=</DigestValue>
      </Reference>
      <Reference URI="/xl/worksheets/sheet10.xml?ContentType=application/vnd.openxmlformats-officedocument.spreadsheetml.worksheet+xml">
        <DigestMethod Algorithm="http://www.w3.org/2001/04/xmlenc#sha256"/>
        <DigestValue>1r7FYQuFEldjWQsAxUyC60ZVeptKLlYYpPcxKfUVxbQ=</DigestValue>
      </Reference>
      <Reference URI="/xl/worksheets/sheet11.xml?ContentType=application/vnd.openxmlformats-officedocument.spreadsheetml.worksheet+xml">
        <DigestMethod Algorithm="http://www.w3.org/2001/04/xmlenc#sha256"/>
        <DigestValue>v8nLceXqhi6ZU7HTNFlGm6sNY7Q46743BqnWFtX4Jy0=</DigestValue>
      </Reference>
      <Reference URI="/xl/worksheets/sheet2.xml?ContentType=application/vnd.openxmlformats-officedocument.spreadsheetml.worksheet+xml">
        <DigestMethod Algorithm="http://www.w3.org/2001/04/xmlenc#sha256"/>
        <DigestValue>7H99wg9xPR0S7c9/ZeGWXmt4G8K+K5wMOIRQSwgxnMk=</DigestValue>
      </Reference>
      <Reference URI="/xl/worksheets/sheet3.xml?ContentType=application/vnd.openxmlformats-officedocument.spreadsheetml.worksheet+xml">
        <DigestMethod Algorithm="http://www.w3.org/2001/04/xmlenc#sha256"/>
        <DigestValue>u+djIQG4ZoqOsTydhy2+WEJCvfDEC5T2WoGHDIL67q4=</DigestValue>
      </Reference>
      <Reference URI="/xl/worksheets/sheet4.xml?ContentType=application/vnd.openxmlformats-officedocument.spreadsheetml.worksheet+xml">
        <DigestMethod Algorithm="http://www.w3.org/2001/04/xmlenc#sha256"/>
        <DigestValue>lim+DPeCxL2XOL/XjJoCyyWa2U3VOydRWwCsUhZIpEc=</DigestValue>
      </Reference>
      <Reference URI="/xl/worksheets/sheet5.xml?ContentType=application/vnd.openxmlformats-officedocument.spreadsheetml.worksheet+xml">
        <DigestMethod Algorithm="http://www.w3.org/2001/04/xmlenc#sha256"/>
        <DigestValue>pA0u9RqEsTXjGOyBcOChwEHVVZl6+USf1FaGrQPdNSo=</DigestValue>
      </Reference>
      <Reference URI="/xl/worksheets/sheet6.xml?ContentType=application/vnd.openxmlformats-officedocument.spreadsheetml.worksheet+xml">
        <DigestMethod Algorithm="http://www.w3.org/2001/04/xmlenc#sha256"/>
        <DigestValue>3sSAYgmO8qLVX/leoDsfb9RjMkIveN1uOsDR06SN+Cw=</DigestValue>
      </Reference>
      <Reference URI="/xl/worksheets/sheet7.xml?ContentType=application/vnd.openxmlformats-officedocument.spreadsheetml.worksheet+xml">
        <DigestMethod Algorithm="http://www.w3.org/2001/04/xmlenc#sha256"/>
        <DigestValue>szKC/tfUBpmhSDywmTJHiIYsNcnGY79MDA5R3FIaFAY=</DigestValue>
      </Reference>
      <Reference URI="/xl/worksheets/sheet8.xml?ContentType=application/vnd.openxmlformats-officedocument.spreadsheetml.worksheet+xml">
        <DigestMethod Algorithm="http://www.w3.org/2001/04/xmlenc#sha256"/>
        <DigestValue>qISkWYPu6CyG4RAs6VCNrGe6kQXiNI046UIAvP5qs0k=</DigestValue>
      </Reference>
      <Reference URI="/xl/worksheets/sheet9.xml?ContentType=application/vnd.openxmlformats-officedocument.spreadsheetml.worksheet+xml">
        <DigestMethod Algorithm="http://www.w3.org/2001/04/xmlenc#sha256"/>
        <DigestValue>pJiML2klCn7cHpjJSHs3Wz6H92cZQYrODKFfQ4Y6QPA=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2023-02-15T10:41:53Z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16.0.11727/18</OfficeVersion>
          <ApplicationVersion>16.0.11727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2023-02-15T10:41:53Z</xd:SigningTime>
          <xd:SigningCertificate>
            <xd:Cert>
              <xd:CertDigest>
                <DigestMethod Algorithm="http://www.w3.org/2001/04/xmlenc#sha256"/>
                <DigestValue>8aUZPEBX5Q8UHGI79ncveyVLZrn+1Ah92BEG/6N7sfE=</DigestValue>
              </xd:CertDigest>
              <xd:IssuerSerial>
                <X509IssuerName>CN=CA of RoA, SERIALNUMBER=1, O=EKENG CJSC, C=AM</X509IssuerName>
                <X509SerialNumber>3362467526165573144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Sheet1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2023-02-15T10:40:37Z</dcterms:modified>
</cp:coreProperties>
</file>