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1735" windowHeight="9000" activeTab="0"/>
  </bookViews>
  <sheets>
    <sheet name="Лист1" sheetId="1" r:id="rId1"/>
    <sheet name="ekamutner" sheetId="2" r:id="rId2"/>
    <sheet name="gorcarnakan" sheetId="3" r:id="rId3"/>
    <sheet name="havelurd" sheetId="4" r:id="rId4"/>
    <sheet name="tntesagitaka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<sst xmlns="http://schemas.openxmlformats.org/spreadsheetml/2006/main" count="2351" uniqueCount="660">
  <si>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</si>
  <si>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</si>
  <si>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</si>
  <si>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</si>
  <si>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</si>
  <si>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</si>
  <si>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</si>
  <si>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</si>
  <si>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</si>
  <si>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</si>
  <si>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</si>
  <si>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</si>
  <si>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</si>
  <si>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</si>
  <si>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</si>
  <si>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</si>
  <si>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</si>
  <si>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</si>
  <si>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</si>
  <si>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</si>
  <si>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</si>
  <si>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</si>
  <si>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</si>
  <si>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</si>
  <si>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</si>
  <si>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</si>
  <si>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</si>
  <si>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</si>
  <si>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</si>
  <si>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</si>
  <si>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</si>
  <si>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</si>
  <si>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</si>
  <si>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</si>
  <si>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</si>
  <si>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</si>
  <si>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</si>
  <si>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</si>
  <si>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</si>
  <si>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</si>
  <si>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</si>
  <si>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</si>
  <si>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</si>
  <si>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</si>
  <si>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</si>
  <si>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</si>
  <si>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</si>
  <si>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</si>
  <si>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</si>
  <si>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Տողի</t>
  </si>
  <si>
    <t>Եկամտատեսակները</t>
  </si>
  <si>
    <t>Հոդվածի համար</t>
  </si>
  <si>
    <t>Ընդամենը</t>
  </si>
  <si>
    <t>Տարեկան հաստատված պլան</t>
  </si>
  <si>
    <t>Տարեկան ճշտված պլան</t>
  </si>
  <si>
    <t>Փաստացի</t>
  </si>
  <si>
    <t>այդ թվում</t>
  </si>
  <si>
    <t>NN</t>
  </si>
  <si>
    <t>(u.5+u.6)</t>
  </si>
  <si>
    <t>վարչական մաս</t>
  </si>
  <si>
    <t>ֆոնդային մաս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</si>
  <si>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</si>
  <si>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</si>
  <si>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</si>
  <si>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</si>
  <si>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</si>
  <si>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</si>
  <si>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</si>
  <si>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</si>
  <si>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</si>
  <si>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</si>
  <si>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</si>
  <si>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</si>
  <si>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</si>
  <si>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</si>
  <si>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</si>
  <si>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</si>
  <si>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</si>
  <si>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</si>
  <si>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</si>
  <si>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</si>
  <si>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</si>
  <si>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</si>
  <si>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</si>
  <si>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</si>
  <si>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</si>
  <si>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</si>
  <si>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</si>
  <si>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</si>
  <si>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</si>
  <si>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</si>
  <si>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</si>
  <si>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</si>
  <si>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</si>
  <si>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</si>
  <si>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</si>
  <si>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</si>
  <si>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</si>
  <si>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</si>
  <si>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</si>
  <si>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</si>
  <si>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</si>
  <si>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</si>
  <si>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</si>
  <si>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</si>
  <si>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</si>
  <si>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</si>
  <si>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</si>
  <si>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</si>
  <si>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</si>
  <si>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</si>
  <si>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</si>
  <si>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</si>
  <si>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</si>
  <si>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</si>
  <si>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</si>
  <si>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</si>
  <si>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</si>
  <si>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</si>
  <si>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</si>
  <si>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</si>
  <si>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</si>
  <si>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</si>
  <si>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</si>
  <si>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</si>
  <si>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</si>
  <si>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</si>
  <si>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</si>
  <si>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</si>
  <si>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</si>
  <si>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</si>
  <si>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</si>
  <si>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</si>
  <si>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</si>
  <si>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</si>
  <si>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</si>
  <si>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</si>
  <si>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</si>
  <si>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</si>
  <si>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</si>
  <si>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</si>
  <si>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</si>
  <si>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</si>
  <si>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</si>
  <si>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</si>
  <si>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</si>
  <si>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</si>
  <si>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</si>
  <si>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</si>
  <si>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</si>
  <si>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</si>
  <si>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</si>
  <si>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</si>
  <si>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</si>
  <si>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</si>
  <si>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</si>
  <si>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</si>
  <si>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</si>
  <si>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</si>
  <si>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</si>
  <si>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</si>
  <si>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</si>
  <si>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</si>
  <si>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</si>
  <si>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</si>
  <si>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</si>
  <si>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</si>
  <si>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</si>
  <si>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</si>
  <si>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</si>
  <si>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</si>
  <si>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</si>
  <si>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</si>
  <si>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</si>
  <si>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</si>
  <si>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</si>
  <si>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</si>
  <si>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</si>
  <si>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</si>
  <si>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</si>
  <si>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</si>
  <si>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</si>
  <si>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</si>
  <si>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</si>
  <si>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</si>
  <si>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</si>
  <si>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</si>
  <si>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</si>
  <si>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</si>
  <si>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</si>
  <si>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</si>
  <si>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</si>
  <si>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</si>
  <si>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</si>
  <si>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</si>
  <si>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</si>
  <si>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</si>
  <si>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</si>
  <si>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</si>
  <si>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</si>
  <si>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վարչական բյուջե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</si>
  <si>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</si>
  <si>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</si>
  <si>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</si>
  <si>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</si>
  <si>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</si>
  <si>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</si>
  <si>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</si>
  <si>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</si>
  <si>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</si>
  <si>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</si>
  <si>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</si>
  <si>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</si>
  <si>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</si>
  <si>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</si>
  <si>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</si>
  <si>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</si>
  <si>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</si>
  <si>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</si>
  <si>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</si>
  <si>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</si>
  <si>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</si>
  <si>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</si>
  <si>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</si>
  <si>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</si>
  <si>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</si>
  <si>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</si>
  <si>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</si>
  <si>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</si>
  <si>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</si>
  <si>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</si>
  <si>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</si>
  <si>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</si>
  <si>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</si>
  <si>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</si>
  <si>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</si>
  <si>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</si>
  <si>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</si>
  <si>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</si>
  <si>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</si>
  <si>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</si>
  <si>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</si>
  <si>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</si>
  <si>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</si>
  <si>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</si>
  <si>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</si>
  <si>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</si>
  <si>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</si>
  <si>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</si>
  <si>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</si>
  <si>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</si>
  <si>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</si>
  <si>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</si>
  <si>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</si>
  <si>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</si>
  <si>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</si>
  <si>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</si>
  <si>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</si>
  <si>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</si>
  <si>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</si>
  <si>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</si>
  <si>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</si>
  <si>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</si>
  <si>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</si>
  <si>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</si>
  <si>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</si>
  <si>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</si>
  <si>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</si>
  <si>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</si>
  <si>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</si>
  <si>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</si>
  <si>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</si>
  <si>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</si>
  <si>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</si>
  <si>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</si>
  <si>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</si>
  <si>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</si>
  <si>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</si>
  <si>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</si>
  <si>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</si>
  <si>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</si>
  <si>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</si>
  <si>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</si>
  <si>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</si>
  <si>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</si>
  <si>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</si>
  <si>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</si>
  <si>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</si>
  <si>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</si>
  <si>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</si>
  <si>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</si>
  <si>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</si>
  <si>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</si>
  <si>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</si>
  <si>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</si>
  <si>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</si>
  <si>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</si>
  <si>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</si>
  <si>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</si>
  <si>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</si>
  <si>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</si>
  <si>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</si>
  <si>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</si>
  <si>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</si>
  <si>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</si>
  <si>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</si>
  <si>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</si>
  <si>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</si>
  <si>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</si>
  <si>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</si>
  <si>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</si>
  <si>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</si>
  <si>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</si>
  <si>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</si>
  <si>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</si>
  <si>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</si>
  <si>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</si>
  <si>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</si>
  <si>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</si>
  <si>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</si>
  <si>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</si>
  <si>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</si>
  <si>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</si>
  <si>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</si>
  <si>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</si>
  <si>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</si>
  <si>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</si>
  <si>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</si>
  <si>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</si>
  <si>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</si>
  <si>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</si>
  <si>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</si>
  <si>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</si>
  <si>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</si>
  <si>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</si>
  <si>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</si>
  <si>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</si>
  <si>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</si>
  <si>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</si>
  <si>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</si>
  <si>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</si>
  <si>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</si>
  <si>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</si>
  <si>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</si>
  <si>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</si>
  <si>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</si>
  <si>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</si>
  <si>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</si>
  <si>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</si>
  <si>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</si>
  <si>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</si>
  <si>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</si>
  <si>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</si>
  <si>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</si>
  <si>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</si>
  <si>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</si>
  <si>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</si>
  <si>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</si>
  <si>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</si>
  <si>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</si>
  <si>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</si>
  <si>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</si>
  <si>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</si>
  <si>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</si>
  <si>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</si>
  <si>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</si>
  <si>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</si>
  <si>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</si>
  <si>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</si>
  <si>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</si>
  <si>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</si>
  <si>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</si>
  <si>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</si>
  <si>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</si>
  <si>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</si>
  <si>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</si>
  <si>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</si>
  <si>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</si>
  <si>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</si>
  <si>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</si>
  <si>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</si>
  <si>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</si>
  <si>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</si>
  <si>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</si>
  <si>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</si>
  <si>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</si>
  <si>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</si>
  <si>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</si>
  <si>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</si>
  <si>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</si>
  <si>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</si>
  <si>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</si>
  <si>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</si>
  <si>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</si>
  <si>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</si>
  <si>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</si>
  <si>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</si>
  <si>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</si>
  <si>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Տարեկան ճշտված  պլան</t>
  </si>
  <si>
    <t xml:space="preserve">                                          Փաստացի</t>
  </si>
  <si>
    <t xml:space="preserve"> Տողի</t>
  </si>
  <si>
    <t>անվանումները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</si>
  <si>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</si>
  <si>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</si>
  <si>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</si>
  <si>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</si>
  <si>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</si>
  <si>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</si>
  <si>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</si>
  <si>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</si>
  <si>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</si>
  <si>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</si>
  <si>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</si>
  <si>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</si>
  <si>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</si>
  <si>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</si>
  <si>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</si>
  <si>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</si>
  <si>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</si>
  <si>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</si>
  <si>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</si>
  <si>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</si>
  <si>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</si>
  <si>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</si>
  <si>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</si>
  <si>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</si>
  <si>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</si>
  <si>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</si>
  <si>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</si>
  <si>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</si>
  <si>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</si>
  <si>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</si>
  <si>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</si>
  <si>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</si>
  <si>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</si>
  <si>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</si>
  <si>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</si>
  <si>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</si>
  <si>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</si>
  <si>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</si>
  <si>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</si>
  <si>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</si>
  <si>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</si>
  <si>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</si>
  <si>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</si>
  <si>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</si>
  <si>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</si>
  <si>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</si>
  <si>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</si>
  <si>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</si>
  <si>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</si>
  <si>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</si>
  <si>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</si>
  <si>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</si>
  <si>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</si>
  <si>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</si>
  <si>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</si>
  <si>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</si>
  <si>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</si>
  <si>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</si>
  <si>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</si>
  <si>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</si>
  <si>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</si>
  <si>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</si>
  <si>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</si>
  <si>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</si>
  <si>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</si>
  <si>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</si>
  <si>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</si>
  <si>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</si>
  <si>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</si>
  <si>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</si>
  <si>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</si>
  <si>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</si>
  <si>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</si>
  <si>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</si>
  <si>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</si>
  <si>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</si>
  <si>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</si>
  <si>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</si>
  <si>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</si>
  <si>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</si>
  <si>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</si>
  <si>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</si>
  <si>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</si>
  <si>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</si>
  <si>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</si>
  <si>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</si>
  <si>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</si>
  <si>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</si>
  <si>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</si>
  <si>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</si>
  <si>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</si>
  <si>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</si>
  <si>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</si>
  <si>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</si>
  <si>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</si>
  <si>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</si>
  <si>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</si>
  <si>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</si>
  <si>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</si>
  <si>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</si>
  <si>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</si>
  <si>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</si>
  <si>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</si>
  <si>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</si>
  <si>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</si>
  <si>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</si>
  <si>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</si>
  <si>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</si>
  <si>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</si>
  <si>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</si>
  <si>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</si>
  <si>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</si>
  <si>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</si>
  <si>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</si>
  <si>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</si>
  <si>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</si>
  <si>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</si>
  <si>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</si>
  <si>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</si>
  <si>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</si>
  <si>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</si>
  <si>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</si>
  <si>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</si>
  <si>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</si>
  <si>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</si>
  <si>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</si>
  <si>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</si>
  <si>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</si>
  <si>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</si>
  <si>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</si>
  <si>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</si>
  <si>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</si>
  <si>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</si>
  <si>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</si>
  <si>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</si>
  <si>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</si>
  <si>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</si>
  <si>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</si>
  <si>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</si>
  <si>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</si>
  <si>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</si>
  <si>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</si>
  <si>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</si>
  <si>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</si>
  <si>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</si>
  <si>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</si>
  <si>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</si>
  <si>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</si>
  <si>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</si>
  <si>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</si>
  <si>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</si>
  <si>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</si>
  <si>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</si>
  <si>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</si>
  <si>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</si>
  <si>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</si>
  <si>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</si>
  <si>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</si>
  <si>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</si>
  <si>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</si>
  <si>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</si>
  <si>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</si>
  <si>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</si>
  <si>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</si>
  <si>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</si>
  <si>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</si>
  <si>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</si>
  <si>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</si>
  <si>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</si>
  <si>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</si>
  <si>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</si>
  <si>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</si>
  <si>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</si>
  <si>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</si>
  <si>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</si>
  <si>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</si>
  <si>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</si>
  <si>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</si>
  <si>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</si>
  <si>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</si>
  <si>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</si>
  <si>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</si>
  <si>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</si>
  <si>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</si>
  <si>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</si>
  <si>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</si>
  <si>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</si>
  <si>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</si>
  <si>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</si>
  <si>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</si>
  <si>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</si>
  <si>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</si>
  <si>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</si>
  <si>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</si>
  <si>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</si>
  <si>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</si>
  <si>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</si>
  <si>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</si>
  <si>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</si>
  <si>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</si>
  <si>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</si>
  <si>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</si>
  <si>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</si>
  <si>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</si>
  <si>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</si>
  <si>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</si>
  <si>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</si>
  <si>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</si>
  <si>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</si>
  <si>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</si>
  <si>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</si>
  <si>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</si>
  <si>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</si>
  <si>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</si>
  <si>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</si>
  <si>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ՄԻՋՈՑՆԵՐ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</si>
  <si>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</si>
  <si>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</si>
  <si>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</si>
  <si>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</si>
  <si>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</si>
  <si>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</si>
  <si>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</si>
  <si>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</si>
  <si>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</si>
  <si>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</si>
  <si>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</si>
  <si>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</si>
  <si>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</si>
  <si>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</si>
  <si>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</si>
  <si>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</si>
  <si>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</si>
  <si>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</si>
  <si>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</si>
  <si>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</si>
  <si>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Հավելված</t>
  </si>
  <si>
    <t>Ջերմուկ համայնքի ավագանու</t>
  </si>
  <si>
    <t xml:space="preserve">Հ Ա Շ Վ Ե Տ Վ ՈՒ Թ Յ ՈՒ Ն </t>
  </si>
  <si>
    <t>ԱՐՍԵՆՅԱՆ ՎԱՀԱԳՆ ԱՇՈՏԻ</t>
  </si>
  <si>
    <t xml:space="preserve">ՀԱՄԱՅՆՔԻ ՂԵԿԱՎԱՐ`  </t>
  </si>
  <si>
    <t>(Ա. Ա. Հ.)</t>
  </si>
  <si>
    <t>Կ. Տ.</t>
  </si>
  <si>
    <t xml:space="preserve">2023 թվականի մարտի 17-ի </t>
  </si>
  <si>
    <t>N  23-Ա  որոշման</t>
  </si>
  <si>
    <t>ՋԵՐՄՈՒԿ ՀԱՄԱՅՆՔԻ ԲՅՈՒՋԵԻ ԿԱՏԱՐՄԱՆ ՎԵՐԱԲԵՐՅԱԼ</t>
  </si>
  <si>
    <t>(01/01/2022թ. - 31/12/2022թ. ժամանակահատվածի համար)</t>
  </si>
  <si>
    <t>17  մարտի  2023 թվական</t>
  </si>
  <si>
    <t>Հ Ա Տ Վ Ա Ծ  1</t>
  </si>
  <si>
    <t xml:space="preserve">                                                                                         Հ Ա Շ Վ Ե Տ Վ ՈՒ Թ Յ ՈՒ Ն
                                                             ՀԱՄԱՅՆՔԻ ԲՅՈՒՋԵԻ ԵԿԱՄՈՒՏՆԵՐԻ ԿԱՏԱՐՄԱՆ ՎԵՐԱԲԵՐՅԱԼ</t>
  </si>
  <si>
    <t>ՀԱՏՎԱԾ 2</t>
  </si>
  <si>
    <t>(հազար դրամով)</t>
  </si>
  <si>
    <t xml:space="preserve">                                                                     Հ Ա Շ Վ Ե Տ Վ ՈՒ Թ Յ ՈՒ Ն
                                       ՀԱՄԱՅՆՔԻ ԲՅՈՒՋԵԻ ԾԱԽՍԵՐԻ ԿԱՏԱՐՄԱՆ ՎԵՐԱԲԵՐՅԱԼ
                                                            (գործառնական դասակարգմամբ)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</si>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</sst>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.0"/>
  </numFmts>
  <fonts count="64">
    <font>
      <sz val="10"/>
      <name val="Arial"/>
      <family val="0"/>
    </font>
    <font>
      <b/>
      <sz val="14"/>
      <name val="GHEA Grapalat"/>
      <family val="3"/>
    </font>
    <font>
      <b/>
      <sz val="14"/>
      <name val="Arial LatArm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name val="GHEA Grapalat"/>
      <family val="3"/>
    </font>
    <font>
      <sz val="10"/>
      <name val="Arial LatArm"/>
      <family val="2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9"/>
      <name val="Arial"/>
      <family val="0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0"/>
      <color indexed="8"/>
      <name val="Arial"/>
      <family val="0"/>
    </font>
    <font>
      <b/>
      <sz val="8"/>
      <name val="GHEA Grapalat"/>
      <family val="3"/>
    </font>
    <font>
      <sz val="10"/>
      <color indexed="10"/>
      <name val="GHEA Grapalat"/>
      <family val="3"/>
    </font>
    <font>
      <sz val="8"/>
      <name val="Arial"/>
      <family val="0"/>
    </font>
    <font>
      <i/>
      <sz val="10"/>
      <name val="Arial"/>
      <family val="2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Sylfaen"/>
      <family val="1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8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8" fillId="0" borderId="2" applyNumberFormat="0" applyFill="0" applyProtection="0">
      <alignment horizontal="left" vertical="center" wrapText="1"/>
    </xf>
    <xf numFmtId="0" fontId="8" fillId="0" borderId="3" applyNumberFormat="0" applyFill="0" applyProtection="0">
      <alignment horizontal="left" vertical="center" wrapText="1"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8" fillId="0" borderId="2" applyFill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4" applyNumberFormat="0" applyAlignment="0" applyProtection="0"/>
    <xf numFmtId="0" fontId="50" fillId="27" borderId="5" applyNumberFormat="0" applyAlignment="0" applyProtection="0"/>
    <xf numFmtId="0" fontId="51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36" applyFont="1" applyFill="1" applyBorder="1" applyAlignment="1">
      <alignment horizontal="center"/>
    </xf>
    <xf numFmtId="0" fontId="3" fillId="0" borderId="1" xfId="33" applyFont="1" applyFill="1" applyBorder="1" applyAlignment="1">
      <alignment/>
    </xf>
    <xf numFmtId="0" fontId="4" fillId="0" borderId="1" xfId="33" applyFont="1" applyFill="1" applyBorder="1" applyAlignment="1">
      <alignment/>
    </xf>
    <xf numFmtId="0" fontId="3" fillId="0" borderId="13" xfId="33" applyFont="1" applyFill="1" applyBorder="1" applyAlignment="1">
      <alignment/>
    </xf>
    <xf numFmtId="4" fontId="5" fillId="33" borderId="14" xfId="35" applyNumberFormat="1" applyFont="1" applyFill="1" applyBorder="1" applyAlignment="1">
      <alignment horizontal="center" vertical="center"/>
    </xf>
    <xf numFmtId="4" fontId="5" fillId="33" borderId="14" xfId="35" applyNumberFormat="1" applyFont="1" applyFill="1" applyBorder="1" applyAlignment="1">
      <alignment horizontal="center" vertical="center" wrapText="1"/>
    </xf>
    <xf numFmtId="0" fontId="7" fillId="33" borderId="14" xfId="40" applyFont="1" applyFill="1" applyBorder="1" applyAlignment="1">
      <alignment horizontal="center" vertical="center"/>
    </xf>
    <xf numFmtId="0" fontId="5" fillId="34" borderId="14" xfId="34" applyFont="1" applyFill="1" applyBorder="1" applyAlignment="1">
      <alignment horizontal="center" vertical="center"/>
    </xf>
    <xf numFmtId="0" fontId="7" fillId="34" borderId="14" xfId="37" applyFont="1" applyFill="1" applyBorder="1" applyAlignment="1">
      <alignment horizontal="left" vertical="center" wrapText="1"/>
    </xf>
    <xf numFmtId="172" fontId="5" fillId="34" borderId="14" xfId="41" applyNumberFormat="1" applyFont="1" applyFill="1" applyBorder="1" applyAlignment="1">
      <alignment horizontal="right" vertical="center"/>
    </xf>
    <xf numFmtId="0" fontId="9" fillId="0" borderId="14" xfId="34" applyFont="1" applyFill="1" applyBorder="1" applyAlignment="1">
      <alignment horizontal="center" vertical="center"/>
    </xf>
    <xf numFmtId="0" fontId="10" fillId="0" borderId="14" xfId="37" applyFont="1" applyFill="1" applyBorder="1" applyAlignment="1">
      <alignment horizontal="left" vertical="center" wrapText="1"/>
    </xf>
    <xf numFmtId="172" fontId="9" fillId="0" borderId="14" xfId="41" applyNumberFormat="1" applyFont="1" applyFill="1" applyBorder="1" applyAlignment="1">
      <alignment horizontal="right" vertical="center"/>
    </xf>
    <xf numFmtId="0" fontId="3" fillId="0" borderId="14" xfId="34" applyFont="1" applyFill="1" applyBorder="1" applyAlignment="1">
      <alignment horizontal="center" vertical="center"/>
    </xf>
    <xf numFmtId="0" fontId="4" fillId="0" borderId="14" xfId="37" applyFont="1" applyFill="1" applyBorder="1" applyAlignment="1">
      <alignment horizontal="left" vertical="center" wrapText="1"/>
    </xf>
    <xf numFmtId="172" fontId="3" fillId="0" borderId="14" xfId="41" applyNumberFormat="1" applyFont="1" applyFill="1" applyBorder="1" applyAlignment="1">
      <alignment horizontal="right" vertical="center"/>
    </xf>
    <xf numFmtId="0" fontId="3" fillId="0" borderId="15" xfId="33" applyFont="1" applyFill="1" applyBorder="1" applyAlignment="1">
      <alignment/>
    </xf>
    <xf numFmtId="0" fontId="4" fillId="0" borderId="15" xfId="33" applyFont="1" applyFill="1" applyBorder="1" applyAlignment="1">
      <alignment/>
    </xf>
    <xf numFmtId="172" fontId="3" fillId="0" borderId="15" xfId="33" applyNumberFormat="1" applyFont="1" applyFill="1" applyBorder="1" applyAlignment="1">
      <alignment/>
    </xf>
    <xf numFmtId="172" fontId="3" fillId="0" borderId="1" xfId="33" applyNumberFormat="1" applyFont="1" applyFill="1" applyBorder="1" applyAlignment="1">
      <alignment/>
    </xf>
    <xf numFmtId="0" fontId="0" fillId="0" borderId="1" xfId="33" applyFont="1" applyFill="1" applyBorder="1" applyAlignment="1">
      <alignment/>
    </xf>
    <xf numFmtId="0" fontId="11" fillId="0" borderId="1" xfId="33" applyFont="1" applyFill="1" applyBorder="1" applyAlignment="1">
      <alignment/>
    </xf>
    <xf numFmtId="0" fontId="12" fillId="0" borderId="1" xfId="33" applyFont="1" applyFill="1" applyBorder="1" applyAlignment="1">
      <alignment/>
    </xf>
    <xf numFmtId="0" fontId="12" fillId="0" borderId="13" xfId="33" applyFont="1" applyFill="1" applyBorder="1" applyAlignment="1">
      <alignment/>
    </xf>
    <xf numFmtId="4" fontId="13" fillId="33" borderId="14" xfId="39" applyNumberFormat="1" applyFont="1" applyFill="1" applyBorder="1" applyAlignment="1">
      <alignment horizontal="right" vertical="center"/>
    </xf>
    <xf numFmtId="0" fontId="5" fillId="33" borderId="14" xfId="40" applyFont="1" applyFill="1" applyBorder="1" applyAlignment="1">
      <alignment horizontal="center" vertical="center"/>
    </xf>
    <xf numFmtId="0" fontId="13" fillId="33" borderId="14" xfId="40" applyFont="1" applyFill="1" applyBorder="1" applyAlignment="1">
      <alignment horizontal="center" vertical="center"/>
    </xf>
    <xf numFmtId="0" fontId="7" fillId="34" borderId="14" xfId="34" applyFont="1" applyFill="1" applyBorder="1" applyAlignment="1">
      <alignment horizontal="center" vertical="center"/>
    </xf>
    <xf numFmtId="172" fontId="13" fillId="34" borderId="14" xfId="41" applyNumberFormat="1" applyFont="1" applyFill="1" applyBorder="1" applyAlignment="1">
      <alignment horizontal="right" vertical="center"/>
    </xf>
    <xf numFmtId="0" fontId="9" fillId="35" borderId="14" xfId="34" applyFont="1" applyFill="1" applyBorder="1" applyAlignment="1">
      <alignment horizontal="center" vertical="center"/>
    </xf>
    <xf numFmtId="0" fontId="10" fillId="35" borderId="14" xfId="37" applyFont="1" applyFill="1" applyBorder="1" applyAlignment="1">
      <alignment horizontal="left" vertical="center" wrapText="1"/>
    </xf>
    <xf numFmtId="0" fontId="10" fillId="35" borderId="14" xfId="34" applyFont="1" applyFill="1" applyBorder="1" applyAlignment="1">
      <alignment horizontal="center" vertical="center"/>
    </xf>
    <xf numFmtId="172" fontId="9" fillId="35" borderId="14" xfId="41" applyNumberFormat="1" applyFont="1" applyFill="1" applyBorder="1" applyAlignment="1">
      <alignment horizontal="right" vertical="center"/>
    </xf>
    <xf numFmtId="172" fontId="14" fillId="35" borderId="14" xfId="41" applyNumberFormat="1" applyFont="1" applyFill="1" applyBorder="1" applyAlignment="1">
      <alignment horizontal="right" vertical="center"/>
    </xf>
    <xf numFmtId="0" fontId="4" fillId="0" borderId="14" xfId="34" applyFont="1" applyFill="1" applyBorder="1" applyAlignment="1">
      <alignment horizontal="center" vertical="center"/>
    </xf>
    <xf numFmtId="172" fontId="3" fillId="0" borderId="14" xfId="34" applyNumberFormat="1" applyFont="1" applyFill="1" applyBorder="1" applyAlignment="1">
      <alignment horizontal="center" vertical="center"/>
    </xf>
    <xf numFmtId="172" fontId="12" fillId="0" borderId="14" xfId="34" applyNumberFormat="1" applyFont="1" applyFill="1" applyBorder="1" applyAlignment="1">
      <alignment horizontal="center" vertical="center"/>
    </xf>
    <xf numFmtId="0" fontId="5" fillId="0" borderId="14" xfId="34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left" vertical="center" wrapText="1"/>
    </xf>
    <xf numFmtId="0" fontId="7" fillId="0" borderId="14" xfId="34" applyFont="1" applyFill="1" applyBorder="1" applyAlignment="1">
      <alignment horizontal="center" vertical="center"/>
    </xf>
    <xf numFmtId="172" fontId="5" fillId="0" borderId="14" xfId="41" applyNumberFormat="1" applyFont="1" applyFill="1" applyBorder="1" applyAlignment="1">
      <alignment horizontal="right" vertical="center"/>
    </xf>
    <xf numFmtId="172" fontId="13" fillId="0" borderId="14" xfId="41" applyNumberFormat="1" applyFont="1" applyFill="1" applyBorder="1" applyAlignment="1">
      <alignment horizontal="right" vertical="center"/>
    </xf>
    <xf numFmtId="172" fontId="12" fillId="0" borderId="14" xfId="41" applyNumberFormat="1" applyFont="1" applyFill="1" applyBorder="1" applyAlignment="1">
      <alignment horizontal="right" vertical="center"/>
    </xf>
    <xf numFmtId="0" fontId="5" fillId="35" borderId="14" xfId="34" applyFont="1" applyFill="1" applyBorder="1" applyAlignment="1">
      <alignment horizontal="center" vertical="center"/>
    </xf>
    <xf numFmtId="0" fontId="7" fillId="35" borderId="14" xfId="37" applyFont="1" applyFill="1" applyBorder="1" applyAlignment="1">
      <alignment horizontal="left" vertical="center" wrapText="1"/>
    </xf>
    <xf numFmtId="0" fontId="7" fillId="35" borderId="14" xfId="34" applyFont="1" applyFill="1" applyBorder="1" applyAlignment="1">
      <alignment horizontal="center" vertical="center"/>
    </xf>
    <xf numFmtId="172" fontId="5" fillId="35" borderId="14" xfId="41" applyNumberFormat="1" applyFont="1" applyFill="1" applyBorder="1" applyAlignment="1">
      <alignment horizontal="right" vertical="center"/>
    </xf>
    <xf numFmtId="172" fontId="13" fillId="35" borderId="14" xfId="41" applyNumberFormat="1" applyFont="1" applyFill="1" applyBorder="1" applyAlignment="1">
      <alignment horizontal="right" vertical="center"/>
    </xf>
    <xf numFmtId="0" fontId="12" fillId="0" borderId="15" xfId="33" applyFont="1" applyFill="1" applyBorder="1" applyAlignment="1">
      <alignment/>
    </xf>
    <xf numFmtId="0" fontId="15" fillId="0" borderId="1" xfId="33" applyFont="1" applyFill="1" applyBorder="1" applyAlignment="1">
      <alignment/>
    </xf>
    <xf numFmtId="4" fontId="5" fillId="33" borderId="16" xfId="39" applyNumberFormat="1" applyFont="1" applyFill="1" applyBorder="1" applyAlignment="1">
      <alignment vertical="center"/>
    </xf>
    <xf numFmtId="4" fontId="5" fillId="33" borderId="17" xfId="39" applyNumberFormat="1" applyFont="1" applyFill="1" applyBorder="1" applyAlignment="1">
      <alignment vertical="center"/>
    </xf>
    <xf numFmtId="4" fontId="5" fillId="33" borderId="18" xfId="39" applyNumberFormat="1" applyFont="1" applyFill="1" applyBorder="1" applyAlignment="1">
      <alignment vertical="center"/>
    </xf>
    <xf numFmtId="4" fontId="5" fillId="33" borderId="14" xfId="39" applyNumberFormat="1" applyFont="1" applyFill="1" applyBorder="1" applyAlignment="1">
      <alignment horizontal="right" vertical="center"/>
    </xf>
    <xf numFmtId="0" fontId="16" fillId="33" borderId="14" xfId="40" applyFont="1" applyFill="1" applyBorder="1" applyAlignment="1">
      <alignment horizontal="center" vertical="center"/>
    </xf>
    <xf numFmtId="0" fontId="10" fillId="0" borderId="14" xfId="34" applyFont="1" applyFill="1" applyBorder="1" applyAlignment="1">
      <alignment horizontal="center" vertical="center"/>
    </xf>
    <xf numFmtId="172" fontId="17" fillId="0" borderId="14" xfId="41" applyNumberFormat="1" applyFont="1" applyFill="1" applyBorder="1" applyAlignment="1">
      <alignment horizontal="right" vertical="center"/>
    </xf>
    <xf numFmtId="4" fontId="5" fillId="34" borderId="14" xfId="35" applyNumberFormat="1" applyFont="1" applyFill="1" applyBorder="1" applyAlignment="1">
      <alignment horizontal="center" vertical="center"/>
    </xf>
    <xf numFmtId="4" fontId="5" fillId="34" borderId="14" xfId="39" applyNumberFormat="1" applyFont="1" applyFill="1" applyBorder="1" applyAlignment="1">
      <alignment horizontal="right" vertical="center"/>
    </xf>
    <xf numFmtId="4" fontId="5" fillId="34" borderId="14" xfId="35" applyNumberFormat="1" applyFont="1" applyFill="1" applyBorder="1" applyAlignment="1">
      <alignment horizontal="center" vertical="center" wrapText="1"/>
    </xf>
    <xf numFmtId="0" fontId="5" fillId="34" borderId="14" xfId="40" applyFont="1" applyFill="1" applyBorder="1" applyAlignment="1">
      <alignment horizontal="right" vertical="center"/>
    </xf>
    <xf numFmtId="0" fontId="3" fillId="0" borderId="14" xfId="37" applyFont="1" applyFill="1" applyBorder="1" applyAlignment="1">
      <alignment horizontal="left" vertical="center" wrapText="1"/>
    </xf>
    <xf numFmtId="0" fontId="3" fillId="0" borderId="2" xfId="37" applyFont="1" applyFill="1" applyBorder="1" applyAlignment="1">
      <alignment horizontal="left" vertical="center" wrapText="1"/>
    </xf>
    <xf numFmtId="4" fontId="3" fillId="0" borderId="2" xfId="41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26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3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left" vertical="top" wrapText="1" readingOrder="1"/>
      <protection locked="0"/>
    </xf>
    <xf numFmtId="0" fontId="23" fillId="0" borderId="0" xfId="0" applyFont="1" applyAlignment="1" applyProtection="1">
      <alignment horizontal="left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4" fontId="5" fillId="33" borderId="20" xfId="35" applyNumberFormat="1" applyFont="1" applyFill="1" applyBorder="1" applyAlignment="1">
      <alignment horizontal="center" vertical="center"/>
    </xf>
    <xf numFmtId="4" fontId="5" fillId="33" borderId="21" xfId="35" applyNumberFormat="1" applyFont="1" applyFill="1" applyBorder="1" applyAlignment="1">
      <alignment horizontal="center" vertical="center"/>
    </xf>
    <xf numFmtId="4" fontId="5" fillId="33" borderId="20" xfId="39" applyNumberFormat="1" applyFont="1" applyFill="1" applyBorder="1" applyAlignment="1">
      <alignment horizontal="center" vertical="center"/>
    </xf>
    <xf numFmtId="4" fontId="5" fillId="33" borderId="21" xfId="39" applyNumberFormat="1" applyFont="1" applyFill="1" applyBorder="1" applyAlignment="1">
      <alignment horizontal="center" vertical="center"/>
    </xf>
    <xf numFmtId="4" fontId="5" fillId="33" borderId="22" xfId="35" applyNumberFormat="1" applyFont="1" applyFill="1" applyBorder="1" applyAlignment="1">
      <alignment horizontal="center" vertical="center"/>
    </xf>
    <xf numFmtId="4" fontId="5" fillId="33" borderId="23" xfId="35" applyNumberFormat="1" applyFont="1" applyFill="1" applyBorder="1" applyAlignment="1">
      <alignment horizontal="center" vertical="center"/>
    </xf>
    <xf numFmtId="4" fontId="5" fillId="33" borderId="24" xfId="35" applyNumberFormat="1" applyFont="1" applyFill="1" applyBorder="1" applyAlignment="1">
      <alignment horizontal="center" vertical="center"/>
    </xf>
    <xf numFmtId="4" fontId="5" fillId="33" borderId="22" xfId="35" applyNumberFormat="1" applyFont="1" applyFill="1" applyBorder="1" applyAlignment="1">
      <alignment horizontal="center" vertical="center" wrapText="1"/>
    </xf>
    <xf numFmtId="4" fontId="5" fillId="33" borderId="24" xfId="35" applyNumberFormat="1" applyFont="1" applyFill="1" applyBorder="1" applyAlignment="1">
      <alignment horizontal="center" vertical="center" wrapText="1"/>
    </xf>
    <xf numFmtId="4" fontId="5" fillId="33" borderId="23" xfId="35" applyNumberFormat="1" applyFont="1" applyFill="1" applyBorder="1" applyAlignment="1">
      <alignment horizontal="center" vertical="center" wrapText="1"/>
    </xf>
    <xf numFmtId="4" fontId="5" fillId="33" borderId="25" xfId="39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left" vertical="top" wrapText="1"/>
    </xf>
    <xf numFmtId="0" fontId="5" fillId="33" borderId="22" xfId="38" applyFont="1" applyFill="1" applyBorder="1" applyAlignment="1">
      <alignment horizontal="center" vertical="center" wrapText="1"/>
    </xf>
    <xf numFmtId="0" fontId="5" fillId="33" borderId="24" xfId="38" applyFont="1" applyFill="1" applyBorder="1" applyAlignment="1">
      <alignment horizontal="center" vertical="center" wrapText="1"/>
    </xf>
    <xf numFmtId="0" fontId="5" fillId="33" borderId="23" xfId="38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right" vertical="top" wrapText="1" readingOrder="1"/>
      <protection locked="0"/>
    </xf>
    <xf numFmtId="0" fontId="29" fillId="36" borderId="0" xfId="0" applyFont="1" applyFill="1" applyAlignment="1" applyProtection="1">
      <alignment horizontal="right" vertical="top" wrapText="1" readingOrder="1"/>
      <protection locked="0"/>
    </xf>
    <xf numFmtId="4" fontId="5" fillId="34" borderId="22" xfId="35" applyNumberFormat="1" applyFont="1" applyFill="1" applyBorder="1" applyAlignment="1">
      <alignment horizontal="center" vertical="center"/>
    </xf>
    <xf numFmtId="4" fontId="5" fillId="34" borderId="23" xfId="35" applyNumberFormat="1" applyFont="1" applyFill="1" applyBorder="1" applyAlignment="1">
      <alignment horizontal="center" vertical="center"/>
    </xf>
    <xf numFmtId="4" fontId="5" fillId="34" borderId="22" xfId="39" applyNumberFormat="1" applyFont="1" applyFill="1" applyBorder="1" applyAlignment="1">
      <alignment horizontal="center" vertical="center"/>
    </xf>
    <xf numFmtId="4" fontId="5" fillId="34" borderId="24" xfId="39" applyNumberFormat="1" applyFont="1" applyFill="1" applyBorder="1" applyAlignment="1">
      <alignment horizontal="center" vertical="center"/>
    </xf>
    <xf numFmtId="4" fontId="5" fillId="34" borderId="23" xfId="39" applyNumberFormat="1" applyFont="1" applyFill="1" applyBorder="1" applyAlignment="1">
      <alignment horizontal="center" vertical="center"/>
    </xf>
    <xf numFmtId="4" fontId="5" fillId="34" borderId="20" xfId="39" applyNumberFormat="1" applyFont="1" applyFill="1" applyBorder="1" applyAlignment="1">
      <alignment horizontal="center" vertical="center"/>
    </xf>
    <xf numFmtId="4" fontId="5" fillId="34" borderId="25" xfId="39" applyNumberFormat="1" applyFont="1" applyFill="1" applyBorder="1" applyAlignment="1">
      <alignment horizontal="center" vertical="center"/>
    </xf>
    <xf numFmtId="4" fontId="5" fillId="34" borderId="21" xfId="39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top" wrapText="1" readingOrder="1"/>
      <protection locked="0"/>
    </xf>
    <xf numFmtId="4" fontId="5" fillId="33" borderId="20" xfId="39" applyNumberFormat="1" applyFont="1" applyFill="1" applyBorder="1" applyAlignment="1">
      <alignment horizontal="center" vertical="center" wrapText="1"/>
    </xf>
    <xf numFmtId="4" fontId="5" fillId="33" borderId="21" xfId="39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Btm_arm10bld_900" xfId="36"/>
    <cellStyle name="left_arm10_BordWW_900" xfId="37"/>
    <cellStyle name="left_arm10_GrBordWW_900" xfId="38"/>
    <cellStyle name="rgt_arm10_BordGrey_900" xfId="39"/>
    <cellStyle name="rgt_arm14_bld_900" xfId="40"/>
    <cellStyle name="rgt_arm14_Money_900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tenik\Downloads\&#1407;&#1377;&#1408;&#1381;&#1391;&#1377;&#1398;%20&#1391;&#1377;&#1407;&#1377;&#1408;&#1400;&#1394;&#1377;&#1391;&#1377;&#1398;-2022-1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627026282.3</v>
          </cell>
          <cell r="F12">
            <v>0</v>
          </cell>
          <cell r="H12">
            <v>642402712.3</v>
          </cell>
          <cell r="I12">
            <v>109614300</v>
          </cell>
          <cell r="K12">
            <v>586164350.5</v>
          </cell>
          <cell r="L12">
            <v>15810600</v>
          </cell>
        </row>
      </sheetData>
      <sheetData sheetId="1">
        <row r="12">
          <cell r="F12">
            <v>827689362.1</v>
          </cell>
          <cell r="G12">
            <v>650569284</v>
          </cell>
          <cell r="H12">
            <v>177120078.1</v>
          </cell>
          <cell r="I12">
            <v>952680092.1</v>
          </cell>
          <cell r="J12">
            <v>665945714</v>
          </cell>
          <cell r="K12">
            <v>286734378.1</v>
          </cell>
          <cell r="L12">
            <v>639935986.3</v>
          </cell>
          <cell r="M12">
            <v>577738285.3</v>
          </cell>
          <cell r="N12">
            <v>62197701</v>
          </cell>
        </row>
        <row r="312">
          <cell r="F312">
            <v>55235494</v>
          </cell>
          <cell r="G312">
            <v>55235494</v>
          </cell>
          <cell r="H312">
            <v>0</v>
          </cell>
          <cell r="I312">
            <v>32915667</v>
          </cell>
          <cell r="J312">
            <v>32915667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827689362.1</v>
          </cell>
          <cell r="E12">
            <v>650569284</v>
          </cell>
          <cell r="F12">
            <v>177120078.1</v>
          </cell>
          <cell r="G12">
            <v>952680092.1</v>
          </cell>
          <cell r="H12">
            <v>665945714</v>
          </cell>
          <cell r="I12">
            <v>286734378.1</v>
          </cell>
          <cell r="J12">
            <v>639935986.3</v>
          </cell>
          <cell r="K12">
            <v>577738285.3</v>
          </cell>
          <cell r="L12">
            <v>62197701</v>
          </cell>
        </row>
        <row r="165">
          <cell r="D165">
            <v>55235494</v>
          </cell>
          <cell r="E165">
            <v>55235494</v>
          </cell>
          <cell r="F165">
            <v>0</v>
          </cell>
          <cell r="G165">
            <v>32915667</v>
          </cell>
          <cell r="H165">
            <v>32915667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12">
          <cell r="D12">
            <v>200663079.79999998</v>
          </cell>
          <cell r="E12">
            <v>23543001.7</v>
          </cell>
          <cell r="F12">
            <v>177120078.1</v>
          </cell>
          <cell r="G12">
            <v>200663079.79999998</v>
          </cell>
          <cell r="H12">
            <v>23543001.7</v>
          </cell>
          <cell r="I12">
            <v>177120078.1</v>
          </cell>
          <cell r="J12">
            <v>162702044.0000001</v>
          </cell>
          <cell r="K12">
            <v>31969066.900000095</v>
          </cell>
          <cell r="L12">
            <v>130732977.1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spans="18:20" ht="18" customHeight="1">
      <c r="R1" s="65" t="s">
        <v>638</v>
      </c>
      <c r="S1" s="65"/>
      <c r="T1" s="65"/>
    </row>
    <row r="2" spans="18:20" ht="18" customHeight="1">
      <c r="R2" s="65" t="s">
        <v>639</v>
      </c>
      <c r="S2" s="65"/>
      <c r="T2" s="65"/>
    </row>
    <row r="3" spans="18:20" ht="18" customHeight="1">
      <c r="R3" s="65" t="s">
        <v>645</v>
      </c>
      <c r="S3" s="65"/>
      <c r="T3" s="65"/>
    </row>
    <row r="4" spans="18:20" ht="18" customHeight="1">
      <c r="R4" s="65" t="s">
        <v>646</v>
      </c>
      <c r="S4" s="65"/>
      <c r="T4" s="65"/>
    </row>
    <row r="5" spans="18:20" ht="35.25" customHeight="1">
      <c r="R5" s="65"/>
      <c r="S5" s="65"/>
      <c r="T5" s="65"/>
    </row>
    <row r="6" spans="5:18" ht="36" customHeight="1">
      <c r="E6" s="75" t="s">
        <v>640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ht="12" customHeight="1"/>
    <row r="8" spans="3:21" ht="28.5" customHeight="1">
      <c r="C8" s="76" t="s">
        <v>647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ht="18" customHeight="1"/>
    <row r="10" spans="3:21" ht="18" customHeight="1">
      <c r="C10" s="77" t="s">
        <v>648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ht="28.5" customHeight="1"/>
    <row r="12" spans="5:8" ht="12.75">
      <c r="E12" s="69"/>
      <c r="F12" s="69"/>
      <c r="G12" s="69"/>
      <c r="H12" s="69"/>
    </row>
    <row r="13" ht="33" customHeight="1"/>
    <row r="14" spans="11:23" ht="12.75">
      <c r="K14" s="70"/>
      <c r="L14" s="69"/>
      <c r="M14" s="69"/>
      <c r="N14" s="69"/>
      <c r="O14" s="69"/>
      <c r="Q14" s="70" t="s">
        <v>641</v>
      </c>
      <c r="R14" s="69"/>
      <c r="S14" s="69"/>
      <c r="T14" s="69"/>
      <c r="U14" s="69"/>
      <c r="V14" s="69"/>
      <c r="W14" s="69"/>
    </row>
    <row r="15" spans="2:23" ht="12.75">
      <c r="B15" s="72" t="s">
        <v>649</v>
      </c>
      <c r="C15" s="69"/>
      <c r="D15" s="69"/>
      <c r="E15" s="69"/>
      <c r="F15" s="69"/>
      <c r="K15" s="69"/>
      <c r="L15" s="69"/>
      <c r="M15" s="69"/>
      <c r="N15" s="69"/>
      <c r="O15" s="69"/>
      <c r="Q15" s="69"/>
      <c r="R15" s="69"/>
      <c r="S15" s="69"/>
      <c r="T15" s="69"/>
      <c r="U15" s="69"/>
      <c r="V15" s="69"/>
      <c r="W15" s="69"/>
    </row>
    <row r="16" spans="2:23" ht="12.75">
      <c r="B16" s="69"/>
      <c r="C16" s="69"/>
      <c r="D16" s="69"/>
      <c r="E16" s="69"/>
      <c r="F16" s="69"/>
      <c r="H16" s="73" t="s">
        <v>642</v>
      </c>
      <c r="I16" s="69"/>
      <c r="K16" s="71"/>
      <c r="L16" s="71"/>
      <c r="M16" s="71"/>
      <c r="N16" s="71"/>
      <c r="O16" s="71"/>
      <c r="Q16" s="71"/>
      <c r="R16" s="71"/>
      <c r="S16" s="71"/>
      <c r="T16" s="71"/>
      <c r="U16" s="71"/>
      <c r="V16" s="71"/>
      <c r="W16" s="71"/>
    </row>
    <row r="17" spans="2:9" ht="12.75">
      <c r="B17" s="69"/>
      <c r="C17" s="69"/>
      <c r="D17" s="69"/>
      <c r="E17" s="69"/>
      <c r="F17" s="69"/>
      <c r="H17" s="69"/>
      <c r="I17" s="69"/>
    </row>
    <row r="18" spans="2:22" ht="12.75">
      <c r="B18" s="69"/>
      <c r="C18" s="69"/>
      <c r="D18" s="69"/>
      <c r="E18" s="69"/>
      <c r="F18" s="69"/>
      <c r="R18" s="74" t="s">
        <v>643</v>
      </c>
      <c r="S18" s="69"/>
      <c r="T18" s="69"/>
      <c r="U18" s="69"/>
      <c r="V18" s="69"/>
    </row>
    <row r="19" spans="18:22" ht="12.75">
      <c r="R19" s="69"/>
      <c r="S19" s="69"/>
      <c r="T19" s="69"/>
      <c r="U19" s="69"/>
      <c r="V19" s="69"/>
    </row>
    <row r="20" ht="18.75" customHeight="1"/>
    <row r="21" ht="18">
      <c r="T21" s="66" t="s">
        <v>644</v>
      </c>
    </row>
    <row r="22" ht="21" customHeight="1"/>
    <row r="23" spans="6:13" ht="3" customHeight="1">
      <c r="F23" s="68"/>
      <c r="G23" s="69"/>
      <c r="H23" s="69"/>
      <c r="I23" s="69"/>
      <c r="J23" s="69"/>
      <c r="K23" s="69"/>
      <c r="L23" s="69"/>
      <c r="M23" s="69"/>
    </row>
  </sheetData>
  <sheetProtection/>
  <mergeCells count="10">
    <mergeCell ref="E6:R6"/>
    <mergeCell ref="C8:U8"/>
    <mergeCell ref="C10:U10"/>
    <mergeCell ref="F23:M23"/>
    <mergeCell ref="E12:H12"/>
    <mergeCell ref="K14:O16"/>
    <mergeCell ref="Q14:W16"/>
    <mergeCell ref="B15:F18"/>
    <mergeCell ref="H16:I17"/>
    <mergeCell ref="R18:V1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421875" style="21" customWidth="1"/>
    <col min="2" max="2" width="40.8515625" style="22" customWidth="1"/>
    <col min="3" max="3" width="9.00390625" style="21" customWidth="1"/>
    <col min="4" max="4" width="16.140625" style="21" customWidth="1"/>
    <col min="5" max="5" width="14.7109375" style="21" customWidth="1"/>
    <col min="6" max="6" width="12.7109375" style="21" customWidth="1"/>
    <col min="7" max="7" width="16.140625" style="21" customWidth="1"/>
    <col min="8" max="9" width="13.8515625" style="21" customWidth="1"/>
    <col min="10" max="10" width="18.57421875" style="21" customWidth="1"/>
    <col min="11" max="11" width="14.28125" style="21" customWidth="1"/>
    <col min="12" max="12" width="14.00390625" style="21" customWidth="1"/>
  </cols>
  <sheetData>
    <row r="1" spans="5:10" s="67" customFormat="1" ht="22.5" customHeight="1">
      <c r="E1" s="78" t="s">
        <v>650</v>
      </c>
      <c r="F1" s="78"/>
      <c r="G1" s="78"/>
      <c r="H1" s="78"/>
      <c r="I1" s="78"/>
      <c r="J1" s="78"/>
    </row>
    <row r="2" s="67" customFormat="1" ht="1.5" customHeight="1"/>
    <row r="3" spans="2:20" s="67" customFormat="1" ht="20.25" customHeight="1">
      <c r="B3" s="79" t="s">
        <v>651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2:23" s="67" customFormat="1" ht="27.7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V4" s="81"/>
      <c r="W4" s="82"/>
    </row>
    <row r="5" s="67" customFormat="1" ht="409.5" customHeight="1" hidden="1"/>
    <row r="6" s="67" customFormat="1" ht="6" customHeight="1" hidden="1"/>
    <row r="7" spans="1:12" ht="14.25">
      <c r="A7" s="87" t="s">
        <v>49</v>
      </c>
      <c r="B7" s="87" t="s">
        <v>50</v>
      </c>
      <c r="C7" s="90" t="s">
        <v>51</v>
      </c>
      <c r="D7" s="87" t="s">
        <v>52</v>
      </c>
      <c r="E7" s="85" t="s">
        <v>53</v>
      </c>
      <c r="F7" s="86"/>
      <c r="G7" s="87" t="s">
        <v>52</v>
      </c>
      <c r="H7" s="85" t="s">
        <v>54</v>
      </c>
      <c r="I7" s="86"/>
      <c r="J7" s="87" t="s">
        <v>52</v>
      </c>
      <c r="K7" s="85" t="s">
        <v>55</v>
      </c>
      <c r="L7" s="86"/>
    </row>
    <row r="8" spans="1:12" ht="14.25">
      <c r="A8" s="88"/>
      <c r="B8" s="89"/>
      <c r="C8" s="91"/>
      <c r="D8" s="88"/>
      <c r="E8" s="83" t="s">
        <v>56</v>
      </c>
      <c r="F8" s="84"/>
      <c r="G8" s="88"/>
      <c r="H8" s="83" t="s">
        <v>56</v>
      </c>
      <c r="I8" s="84"/>
      <c r="J8" s="88"/>
      <c r="K8" s="85" t="s">
        <v>56</v>
      </c>
      <c r="L8" s="86"/>
    </row>
    <row r="9" spans="1:12" ht="28.5">
      <c r="A9" s="5" t="s">
        <v>57</v>
      </c>
      <c r="B9" s="88"/>
      <c r="C9" s="92"/>
      <c r="D9" s="5" t="s">
        <v>58</v>
      </c>
      <c r="E9" s="6" t="s">
        <v>59</v>
      </c>
      <c r="F9" s="6" t="s">
        <v>60</v>
      </c>
      <c r="G9" s="5" t="s">
        <v>61</v>
      </c>
      <c r="H9" s="6" t="s">
        <v>59</v>
      </c>
      <c r="I9" s="6" t="s">
        <v>60</v>
      </c>
      <c r="J9" s="5" t="s">
        <v>62</v>
      </c>
      <c r="K9" s="6" t="s">
        <v>59</v>
      </c>
      <c r="L9" s="6" t="s">
        <v>60</v>
      </c>
    </row>
    <row r="10" spans="1:12" ht="13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7">
      <c r="A11" s="8">
        <v>1000</v>
      </c>
      <c r="B11" s="9" t="s">
        <v>63</v>
      </c>
      <c r="C11" s="8"/>
      <c r="D11" s="10">
        <f aca="true" t="shared" si="0" ref="D11:L11">SUM(D12,D48,D67)</f>
        <v>627026282.3</v>
      </c>
      <c r="E11" s="10">
        <f t="shared" si="0"/>
        <v>627026282.3</v>
      </c>
      <c r="F11" s="10">
        <f t="shared" si="0"/>
        <v>0</v>
      </c>
      <c r="G11" s="10">
        <f t="shared" si="0"/>
        <v>752017012.3</v>
      </c>
      <c r="H11" s="10">
        <f t="shared" si="0"/>
        <v>642402712.3</v>
      </c>
      <c r="I11" s="10">
        <f t="shared" si="0"/>
        <v>109614300</v>
      </c>
      <c r="J11" s="10">
        <f t="shared" si="0"/>
        <v>601974950.5</v>
      </c>
      <c r="K11" s="10">
        <f t="shared" si="0"/>
        <v>586164350.5</v>
      </c>
      <c r="L11" s="10">
        <f t="shared" si="0"/>
        <v>15810600</v>
      </c>
    </row>
    <row r="12" spans="1:12" ht="27">
      <c r="A12" s="11">
        <v>1100</v>
      </c>
      <c r="B12" s="12" t="s">
        <v>64</v>
      </c>
      <c r="C12" s="11" t="s">
        <v>65</v>
      </c>
      <c r="D12" s="13">
        <f>SUM(D13,D17,D19,D39,D42)</f>
        <v>100725830</v>
      </c>
      <c r="E12" s="13">
        <f>SUM(E13,E17,E19,E39,E42)</f>
        <v>100725830</v>
      </c>
      <c r="F12" s="13" t="s">
        <v>66</v>
      </c>
      <c r="G12" s="13">
        <f>SUM(G13,G17,G19,G39,G42)</f>
        <v>102725830</v>
      </c>
      <c r="H12" s="13">
        <f>SUM(H13,H17,H19,H39,H42)</f>
        <v>102725830</v>
      </c>
      <c r="I12" s="13" t="s">
        <v>66</v>
      </c>
      <c r="J12" s="13">
        <f>SUM(J13,J17,J19,J39,J42)</f>
        <v>96144125</v>
      </c>
      <c r="K12" s="13">
        <f>SUM(K13,K17,K19,K39,K42)</f>
        <v>96144125</v>
      </c>
      <c r="L12" s="13" t="s">
        <v>66</v>
      </c>
    </row>
    <row r="13" spans="1:12" ht="27">
      <c r="A13" s="11">
        <v>1110</v>
      </c>
      <c r="B13" s="12" t="s">
        <v>67</v>
      </c>
      <c r="C13" s="11" t="s">
        <v>68</v>
      </c>
      <c r="D13" s="13">
        <f>SUM(D14,D15,D16)</f>
        <v>40112215</v>
      </c>
      <c r="E13" s="13">
        <f>SUM(E14,E15,E16)</f>
        <v>40112215</v>
      </c>
      <c r="F13" s="13" t="s">
        <v>66</v>
      </c>
      <c r="G13" s="13">
        <f>SUM(G14,G15,G16)</f>
        <v>40112215</v>
      </c>
      <c r="H13" s="13">
        <f>SUM(H14,H15,H16)</f>
        <v>40112215</v>
      </c>
      <c r="I13" s="13" t="s">
        <v>66</v>
      </c>
      <c r="J13" s="13">
        <f>SUM(J14,J15,J16)</f>
        <v>37539291</v>
      </c>
      <c r="K13" s="13">
        <f>SUM(K14,K15,K16)</f>
        <v>37539291</v>
      </c>
      <c r="L13" s="13" t="s">
        <v>66</v>
      </c>
    </row>
    <row r="14" spans="1:12" ht="40.5">
      <c r="A14" s="14">
        <v>1111</v>
      </c>
      <c r="B14" s="15" t="s">
        <v>69</v>
      </c>
      <c r="C14" s="14"/>
      <c r="D14" s="16">
        <f>SUM(E14,F14)</f>
        <v>14416155</v>
      </c>
      <c r="E14" s="16">
        <v>14416155</v>
      </c>
      <c r="F14" s="16" t="s">
        <v>66</v>
      </c>
      <c r="G14" s="16">
        <f>SUM(H14,I14)</f>
        <v>5154055</v>
      </c>
      <c r="H14" s="16">
        <v>5154055</v>
      </c>
      <c r="I14" s="16" t="s">
        <v>66</v>
      </c>
      <c r="J14" s="16">
        <f>SUM(K14,L14)</f>
        <v>1118543</v>
      </c>
      <c r="K14" s="16">
        <v>1118543</v>
      </c>
      <c r="L14" s="16" t="s">
        <v>66</v>
      </c>
    </row>
    <row r="15" spans="1:12" ht="27">
      <c r="A15" s="14">
        <v>1112</v>
      </c>
      <c r="B15" s="15" t="s">
        <v>70</v>
      </c>
      <c r="C15" s="14"/>
      <c r="D15" s="16">
        <f>SUM(E15,F15)</f>
        <v>13081950</v>
      </c>
      <c r="E15" s="16">
        <v>13081950</v>
      </c>
      <c r="F15" s="16" t="s">
        <v>66</v>
      </c>
      <c r="G15" s="16">
        <f>SUM(H15,I15)</f>
        <v>9727280</v>
      </c>
      <c r="H15" s="16">
        <v>9727280</v>
      </c>
      <c r="I15" s="16" t="s">
        <v>66</v>
      </c>
      <c r="J15" s="16">
        <f>SUM(K15,L15)</f>
        <v>2970068</v>
      </c>
      <c r="K15" s="16">
        <v>2970068</v>
      </c>
      <c r="L15" s="16" t="s">
        <v>66</v>
      </c>
    </row>
    <row r="16" spans="1:12" ht="27">
      <c r="A16" s="14">
        <v>1113</v>
      </c>
      <c r="B16" s="15" t="s">
        <v>71</v>
      </c>
      <c r="C16" s="14"/>
      <c r="D16" s="16">
        <f>SUM(E16,F16)</f>
        <v>12614110</v>
      </c>
      <c r="E16" s="16">
        <v>12614110</v>
      </c>
      <c r="F16" s="16" t="s">
        <v>66</v>
      </c>
      <c r="G16" s="16">
        <f>SUM(H16,I16)</f>
        <v>25230880</v>
      </c>
      <c r="H16" s="16">
        <v>25230880</v>
      </c>
      <c r="I16" s="16" t="s">
        <v>66</v>
      </c>
      <c r="J16" s="16">
        <f>SUM(K16,L16)</f>
        <v>33450680</v>
      </c>
      <c r="K16" s="16">
        <v>33450680</v>
      </c>
      <c r="L16" s="16" t="s">
        <v>66</v>
      </c>
    </row>
    <row r="17" spans="1:12" ht="14.25">
      <c r="A17" s="11">
        <v>1120</v>
      </c>
      <c r="B17" s="12" t="s">
        <v>72</v>
      </c>
      <c r="C17" s="11" t="s">
        <v>73</v>
      </c>
      <c r="D17" s="13">
        <f>SUM(D18)</f>
        <v>54843500</v>
      </c>
      <c r="E17" s="13">
        <f>SUM(E18)</f>
        <v>54843500</v>
      </c>
      <c r="F17" s="13" t="s">
        <v>66</v>
      </c>
      <c r="G17" s="13">
        <f>SUM(G18)</f>
        <v>54843500</v>
      </c>
      <c r="H17" s="13">
        <f>SUM(H18)</f>
        <v>54843500</v>
      </c>
      <c r="I17" s="13" t="s">
        <v>66</v>
      </c>
      <c r="J17" s="13">
        <f>SUM(J18)</f>
        <v>48761924</v>
      </c>
      <c r="K17" s="13">
        <f>SUM(K18)</f>
        <v>48761924</v>
      </c>
      <c r="L17" s="13" t="s">
        <v>66</v>
      </c>
    </row>
    <row r="18" spans="1:12" ht="27">
      <c r="A18" s="14">
        <v>1121</v>
      </c>
      <c r="B18" s="15" t="s">
        <v>74</v>
      </c>
      <c r="C18" s="14"/>
      <c r="D18" s="16">
        <f>SUM(E18,F18)</f>
        <v>54843500</v>
      </c>
      <c r="E18" s="16">
        <v>54843500</v>
      </c>
      <c r="F18" s="16" t="s">
        <v>66</v>
      </c>
      <c r="G18" s="16">
        <f>SUM(H18,I18)</f>
        <v>54843500</v>
      </c>
      <c r="H18" s="16">
        <v>54843500</v>
      </c>
      <c r="I18" s="16" t="s">
        <v>66</v>
      </c>
      <c r="J18" s="16">
        <f>SUM(K18,L18)</f>
        <v>48761924</v>
      </c>
      <c r="K18" s="16">
        <v>48761924</v>
      </c>
      <c r="L18" s="16" t="s">
        <v>66</v>
      </c>
    </row>
    <row r="19" spans="1:12" ht="81">
      <c r="A19" s="11">
        <v>1130</v>
      </c>
      <c r="B19" s="12" t="s">
        <v>75</v>
      </c>
      <c r="C19" s="11" t="s">
        <v>76</v>
      </c>
      <c r="D19" s="13">
        <f>SUM(D20:D38)</f>
        <v>5620115</v>
      </c>
      <c r="E19" s="13">
        <f>SUM(E20:E38)</f>
        <v>5620115</v>
      </c>
      <c r="F19" s="13" t="s">
        <v>66</v>
      </c>
      <c r="G19" s="13">
        <f>SUM(G20:G38)</f>
        <v>7620115</v>
      </c>
      <c r="H19" s="13">
        <f>SUM(H20:H38)</f>
        <v>7620115</v>
      </c>
      <c r="I19" s="13" t="s">
        <v>66</v>
      </c>
      <c r="J19" s="13">
        <f>SUM(J20:J38)</f>
        <v>9447910</v>
      </c>
      <c r="K19" s="13">
        <f>SUM(K20:K38)</f>
        <v>9447910</v>
      </c>
      <c r="L19" s="13" t="s">
        <v>66</v>
      </c>
    </row>
    <row r="20" spans="1:12" ht="54">
      <c r="A20" s="14">
        <v>11301</v>
      </c>
      <c r="B20" s="15" t="s">
        <v>77</v>
      </c>
      <c r="C20" s="14"/>
      <c r="D20" s="16">
        <f aca="true" t="shared" si="1" ref="D20:D38">SUM(E20,F20)</f>
        <v>420000</v>
      </c>
      <c r="E20" s="16">
        <v>420000</v>
      </c>
      <c r="F20" s="16" t="s">
        <v>66</v>
      </c>
      <c r="G20" s="16">
        <f aca="true" t="shared" si="2" ref="G20:G38">SUM(H20,I20)</f>
        <v>2420000</v>
      </c>
      <c r="H20" s="16">
        <v>2420000</v>
      </c>
      <c r="I20" s="16" t="s">
        <v>66</v>
      </c>
      <c r="J20" s="16">
        <f aca="true" t="shared" si="3" ref="J20:J38">SUM(K20,L20)</f>
        <v>2501500</v>
      </c>
      <c r="K20" s="16">
        <v>2501500</v>
      </c>
      <c r="L20" s="16" t="s">
        <v>66</v>
      </c>
    </row>
    <row r="21" spans="1:12" ht="81">
      <c r="A21" s="14">
        <v>11302</v>
      </c>
      <c r="B21" s="15" t="s">
        <v>78</v>
      </c>
      <c r="C21" s="14"/>
      <c r="D21" s="16">
        <f t="shared" si="1"/>
        <v>0</v>
      </c>
      <c r="E21" s="16">
        <v>0</v>
      </c>
      <c r="F21" s="16" t="s">
        <v>66</v>
      </c>
      <c r="G21" s="16">
        <f t="shared" si="2"/>
        <v>0</v>
      </c>
      <c r="H21" s="16">
        <v>0</v>
      </c>
      <c r="I21" s="16" t="s">
        <v>66</v>
      </c>
      <c r="J21" s="16">
        <f t="shared" si="3"/>
        <v>0</v>
      </c>
      <c r="K21" s="16">
        <v>0</v>
      </c>
      <c r="L21" s="16" t="s">
        <v>66</v>
      </c>
    </row>
    <row r="22" spans="1:12" ht="40.5">
      <c r="A22" s="14">
        <v>11303</v>
      </c>
      <c r="B22" s="15" t="s">
        <v>79</v>
      </c>
      <c r="C22" s="14"/>
      <c r="D22" s="16">
        <f t="shared" si="1"/>
        <v>40000</v>
      </c>
      <c r="E22" s="16">
        <v>40000</v>
      </c>
      <c r="F22" s="16" t="s">
        <v>66</v>
      </c>
      <c r="G22" s="16">
        <f t="shared" si="2"/>
        <v>40000</v>
      </c>
      <c r="H22" s="16">
        <v>40000</v>
      </c>
      <c r="I22" s="16" t="s">
        <v>66</v>
      </c>
      <c r="J22" s="16">
        <f t="shared" si="3"/>
        <v>0</v>
      </c>
      <c r="K22" s="16">
        <v>0</v>
      </c>
      <c r="L22" s="16" t="s">
        <v>66</v>
      </c>
    </row>
    <row r="23" spans="1:12" ht="94.5">
      <c r="A23" s="14">
        <v>11304</v>
      </c>
      <c r="B23" s="15" t="s">
        <v>80</v>
      </c>
      <c r="C23" s="14"/>
      <c r="D23" s="16">
        <f t="shared" si="1"/>
        <v>150000</v>
      </c>
      <c r="E23" s="16">
        <v>150000</v>
      </c>
      <c r="F23" s="16" t="s">
        <v>66</v>
      </c>
      <c r="G23" s="16">
        <f t="shared" si="2"/>
        <v>150000</v>
      </c>
      <c r="H23" s="16">
        <v>150000</v>
      </c>
      <c r="I23" s="16" t="s">
        <v>66</v>
      </c>
      <c r="J23" s="16">
        <f t="shared" si="3"/>
        <v>410000</v>
      </c>
      <c r="K23" s="16">
        <v>410000</v>
      </c>
      <c r="L23" s="16" t="s">
        <v>66</v>
      </c>
    </row>
    <row r="24" spans="1:12" ht="108">
      <c r="A24" s="14">
        <v>11305</v>
      </c>
      <c r="B24" s="15" t="s">
        <v>81</v>
      </c>
      <c r="C24" s="14"/>
      <c r="D24" s="16">
        <f t="shared" si="1"/>
        <v>15000</v>
      </c>
      <c r="E24" s="16">
        <v>15000</v>
      </c>
      <c r="F24" s="16" t="s">
        <v>66</v>
      </c>
      <c r="G24" s="16">
        <f t="shared" si="2"/>
        <v>15000</v>
      </c>
      <c r="H24" s="16">
        <v>15000</v>
      </c>
      <c r="I24" s="16" t="s">
        <v>66</v>
      </c>
      <c r="J24" s="16">
        <f t="shared" si="3"/>
        <v>0</v>
      </c>
      <c r="K24" s="16">
        <v>0</v>
      </c>
      <c r="L24" s="16" t="s">
        <v>66</v>
      </c>
    </row>
    <row r="25" spans="1:12" ht="54">
      <c r="A25" s="14">
        <v>11306</v>
      </c>
      <c r="B25" s="15" t="s">
        <v>82</v>
      </c>
      <c r="C25" s="14"/>
      <c r="D25" s="16">
        <f t="shared" si="1"/>
        <v>75000</v>
      </c>
      <c r="E25" s="16">
        <v>75000</v>
      </c>
      <c r="F25" s="16" t="s">
        <v>66</v>
      </c>
      <c r="G25" s="16">
        <f t="shared" si="2"/>
        <v>75000</v>
      </c>
      <c r="H25" s="16">
        <v>75000</v>
      </c>
      <c r="I25" s="16" t="s">
        <v>66</v>
      </c>
      <c r="J25" s="16">
        <f t="shared" si="3"/>
        <v>112500</v>
      </c>
      <c r="K25" s="16">
        <v>112500</v>
      </c>
      <c r="L25" s="16" t="s">
        <v>66</v>
      </c>
    </row>
    <row r="26" spans="1:12" ht="40.5">
      <c r="A26" s="14">
        <v>11307</v>
      </c>
      <c r="B26" s="15" t="s">
        <v>83</v>
      </c>
      <c r="C26" s="14"/>
      <c r="D26" s="16">
        <f t="shared" si="1"/>
        <v>2237400</v>
      </c>
      <c r="E26" s="16">
        <v>2237400</v>
      </c>
      <c r="F26" s="16" t="s">
        <v>66</v>
      </c>
      <c r="G26" s="16">
        <f t="shared" si="2"/>
        <v>2237400</v>
      </c>
      <c r="H26" s="16">
        <v>2237400</v>
      </c>
      <c r="I26" s="16" t="s">
        <v>66</v>
      </c>
      <c r="J26" s="16">
        <f t="shared" si="3"/>
        <v>3241150</v>
      </c>
      <c r="K26" s="16">
        <v>3241150</v>
      </c>
      <c r="L26" s="16" t="s">
        <v>66</v>
      </c>
    </row>
    <row r="27" spans="1:12" ht="81">
      <c r="A27" s="14">
        <v>11308</v>
      </c>
      <c r="B27" s="15" t="s">
        <v>84</v>
      </c>
      <c r="C27" s="14"/>
      <c r="D27" s="16">
        <f t="shared" si="1"/>
        <v>507150</v>
      </c>
      <c r="E27" s="16">
        <v>507150</v>
      </c>
      <c r="F27" s="16" t="s">
        <v>66</v>
      </c>
      <c r="G27" s="16">
        <f t="shared" si="2"/>
        <v>507150</v>
      </c>
      <c r="H27" s="16">
        <v>507150</v>
      </c>
      <c r="I27" s="16" t="s">
        <v>66</v>
      </c>
      <c r="J27" s="16">
        <f t="shared" si="3"/>
        <v>341750</v>
      </c>
      <c r="K27" s="16">
        <v>341750</v>
      </c>
      <c r="L27" s="16" t="s">
        <v>66</v>
      </c>
    </row>
    <row r="28" spans="1:12" ht="81">
      <c r="A28" s="14">
        <v>11309</v>
      </c>
      <c r="B28" s="15" t="s">
        <v>85</v>
      </c>
      <c r="C28" s="14"/>
      <c r="D28" s="16">
        <f t="shared" si="1"/>
        <v>579250</v>
      </c>
      <c r="E28" s="16">
        <v>579250</v>
      </c>
      <c r="F28" s="16" t="s">
        <v>66</v>
      </c>
      <c r="G28" s="16">
        <f t="shared" si="2"/>
        <v>579250</v>
      </c>
      <c r="H28" s="16">
        <v>579250</v>
      </c>
      <c r="I28" s="16" t="s">
        <v>66</v>
      </c>
      <c r="J28" s="16">
        <f t="shared" si="3"/>
        <v>748950</v>
      </c>
      <c r="K28" s="16">
        <v>748950</v>
      </c>
      <c r="L28" s="16" t="s">
        <v>66</v>
      </c>
    </row>
    <row r="29" spans="1:12" ht="54">
      <c r="A29" s="14">
        <v>11310</v>
      </c>
      <c r="B29" s="15" t="s">
        <v>86</v>
      </c>
      <c r="C29" s="14"/>
      <c r="D29" s="16">
        <f t="shared" si="1"/>
        <v>0</v>
      </c>
      <c r="E29" s="16">
        <v>0</v>
      </c>
      <c r="F29" s="16" t="s">
        <v>66</v>
      </c>
      <c r="G29" s="16">
        <f t="shared" si="2"/>
        <v>0</v>
      </c>
      <c r="H29" s="16">
        <v>0</v>
      </c>
      <c r="I29" s="16" t="s">
        <v>66</v>
      </c>
      <c r="J29" s="16">
        <f t="shared" si="3"/>
        <v>0</v>
      </c>
      <c r="K29" s="16">
        <v>0</v>
      </c>
      <c r="L29" s="16" t="s">
        <v>66</v>
      </c>
    </row>
    <row r="30" spans="1:12" ht="54">
      <c r="A30" s="14">
        <v>11311</v>
      </c>
      <c r="B30" s="15" t="s">
        <v>87</v>
      </c>
      <c r="C30" s="14"/>
      <c r="D30" s="16">
        <f t="shared" si="1"/>
        <v>0</v>
      </c>
      <c r="E30" s="16">
        <v>0</v>
      </c>
      <c r="F30" s="16" t="s">
        <v>66</v>
      </c>
      <c r="G30" s="16">
        <f t="shared" si="2"/>
        <v>0</v>
      </c>
      <c r="H30" s="16">
        <v>0</v>
      </c>
      <c r="I30" s="16" t="s">
        <v>66</v>
      </c>
      <c r="J30" s="16">
        <f t="shared" si="3"/>
        <v>0</v>
      </c>
      <c r="K30" s="16">
        <v>0</v>
      </c>
      <c r="L30" s="16" t="s">
        <v>66</v>
      </c>
    </row>
    <row r="31" spans="1:12" ht="108">
      <c r="A31" s="14">
        <v>11312</v>
      </c>
      <c r="B31" s="15" t="s">
        <v>88</v>
      </c>
      <c r="C31" s="14"/>
      <c r="D31" s="16">
        <f t="shared" si="1"/>
        <v>621315</v>
      </c>
      <c r="E31" s="16">
        <v>621315</v>
      </c>
      <c r="F31" s="16" t="s">
        <v>66</v>
      </c>
      <c r="G31" s="16">
        <f t="shared" si="2"/>
        <v>621315</v>
      </c>
      <c r="H31" s="16">
        <v>621315</v>
      </c>
      <c r="I31" s="16" t="s">
        <v>66</v>
      </c>
      <c r="J31" s="16">
        <f t="shared" si="3"/>
        <v>1029560</v>
      </c>
      <c r="K31" s="16">
        <v>1029560</v>
      </c>
      <c r="L31" s="16" t="s">
        <v>66</v>
      </c>
    </row>
    <row r="32" spans="1:12" ht="121.5">
      <c r="A32" s="14">
        <v>11313</v>
      </c>
      <c r="B32" s="15" t="s">
        <v>89</v>
      </c>
      <c r="C32" s="14"/>
      <c r="D32" s="16">
        <f t="shared" si="1"/>
        <v>975000</v>
      </c>
      <c r="E32" s="16">
        <v>975000</v>
      </c>
      <c r="F32" s="16" t="s">
        <v>66</v>
      </c>
      <c r="G32" s="16">
        <f t="shared" si="2"/>
        <v>975000</v>
      </c>
      <c r="H32" s="16">
        <v>975000</v>
      </c>
      <c r="I32" s="16" t="s">
        <v>66</v>
      </c>
      <c r="J32" s="16">
        <f t="shared" si="3"/>
        <v>1062500</v>
      </c>
      <c r="K32" s="16">
        <v>1062500</v>
      </c>
      <c r="L32" s="16" t="s">
        <v>66</v>
      </c>
    </row>
    <row r="33" spans="1:12" ht="67.5">
      <c r="A33" s="14">
        <v>11314</v>
      </c>
      <c r="B33" s="15" t="s">
        <v>90</v>
      </c>
      <c r="C33" s="14"/>
      <c r="D33" s="16">
        <f t="shared" si="1"/>
        <v>0</v>
      </c>
      <c r="E33" s="16">
        <v>0</v>
      </c>
      <c r="F33" s="16" t="s">
        <v>66</v>
      </c>
      <c r="G33" s="16">
        <f t="shared" si="2"/>
        <v>0</v>
      </c>
      <c r="H33" s="16">
        <v>0</v>
      </c>
      <c r="I33" s="16" t="s">
        <v>66</v>
      </c>
      <c r="J33" s="16">
        <f t="shared" si="3"/>
        <v>0</v>
      </c>
      <c r="K33" s="16">
        <v>0</v>
      </c>
      <c r="L33" s="16" t="s">
        <v>66</v>
      </c>
    </row>
    <row r="34" spans="1:12" ht="67.5">
      <c r="A34" s="14">
        <v>11315</v>
      </c>
      <c r="B34" s="15" t="s">
        <v>91</v>
      </c>
      <c r="C34" s="14"/>
      <c r="D34" s="16">
        <f t="shared" si="1"/>
        <v>0</v>
      </c>
      <c r="E34" s="16">
        <v>0</v>
      </c>
      <c r="F34" s="16" t="s">
        <v>66</v>
      </c>
      <c r="G34" s="16">
        <f t="shared" si="2"/>
        <v>0</v>
      </c>
      <c r="H34" s="16">
        <v>0</v>
      </c>
      <c r="I34" s="16" t="s">
        <v>66</v>
      </c>
      <c r="J34" s="16">
        <f t="shared" si="3"/>
        <v>0</v>
      </c>
      <c r="K34" s="16">
        <v>0</v>
      </c>
      <c r="L34" s="16" t="s">
        <v>66</v>
      </c>
    </row>
    <row r="35" spans="1:12" ht="40.5">
      <c r="A35" s="14">
        <v>11316</v>
      </c>
      <c r="B35" s="15" t="s">
        <v>92</v>
      </c>
      <c r="C35" s="14"/>
      <c r="D35" s="16">
        <f t="shared" si="1"/>
        <v>0</v>
      </c>
      <c r="E35" s="16">
        <v>0</v>
      </c>
      <c r="F35" s="16" t="s">
        <v>66</v>
      </c>
      <c r="G35" s="16">
        <f t="shared" si="2"/>
        <v>0</v>
      </c>
      <c r="H35" s="16">
        <v>0</v>
      </c>
      <c r="I35" s="16" t="s">
        <v>66</v>
      </c>
      <c r="J35" s="16">
        <f t="shared" si="3"/>
        <v>0</v>
      </c>
      <c r="K35" s="16">
        <v>0</v>
      </c>
      <c r="L35" s="16" t="s">
        <v>66</v>
      </c>
    </row>
    <row r="36" spans="1:12" ht="54">
      <c r="A36" s="14">
        <v>11317</v>
      </c>
      <c r="B36" s="15" t="s">
        <v>93</v>
      </c>
      <c r="C36" s="14"/>
      <c r="D36" s="16">
        <f t="shared" si="1"/>
        <v>0</v>
      </c>
      <c r="E36" s="16">
        <v>0</v>
      </c>
      <c r="F36" s="16" t="s">
        <v>66</v>
      </c>
      <c r="G36" s="16">
        <f t="shared" si="2"/>
        <v>0</v>
      </c>
      <c r="H36" s="16">
        <v>0</v>
      </c>
      <c r="I36" s="16" t="s">
        <v>66</v>
      </c>
      <c r="J36" s="16">
        <f t="shared" si="3"/>
        <v>0</v>
      </c>
      <c r="K36" s="16">
        <v>0</v>
      </c>
      <c r="L36" s="16" t="s">
        <v>66</v>
      </c>
    </row>
    <row r="37" spans="1:12" ht="40.5">
      <c r="A37" s="14">
        <v>11318</v>
      </c>
      <c r="B37" s="15" t="s">
        <v>94</v>
      </c>
      <c r="C37" s="14"/>
      <c r="D37" s="16">
        <f t="shared" si="1"/>
        <v>0</v>
      </c>
      <c r="E37" s="16">
        <v>0</v>
      </c>
      <c r="F37" s="16" t="s">
        <v>66</v>
      </c>
      <c r="G37" s="16">
        <f t="shared" si="2"/>
        <v>0</v>
      </c>
      <c r="H37" s="16">
        <v>0</v>
      </c>
      <c r="I37" s="16" t="s">
        <v>66</v>
      </c>
      <c r="J37" s="16">
        <f t="shared" si="3"/>
        <v>0</v>
      </c>
      <c r="K37" s="16">
        <v>0</v>
      </c>
      <c r="L37" s="16" t="s">
        <v>66</v>
      </c>
    </row>
    <row r="38" spans="1:12" ht="13.5">
      <c r="A38" s="14">
        <v>11319</v>
      </c>
      <c r="B38" s="15" t="s">
        <v>95</v>
      </c>
      <c r="C38" s="14"/>
      <c r="D38" s="16">
        <f t="shared" si="1"/>
        <v>0</v>
      </c>
      <c r="E38" s="16">
        <v>0</v>
      </c>
      <c r="F38" s="16" t="s">
        <v>66</v>
      </c>
      <c r="G38" s="16">
        <f t="shared" si="2"/>
        <v>0</v>
      </c>
      <c r="H38" s="16">
        <v>0</v>
      </c>
      <c r="I38" s="16" t="s">
        <v>66</v>
      </c>
      <c r="J38" s="16">
        <f t="shared" si="3"/>
        <v>0</v>
      </c>
      <c r="K38" s="16">
        <v>0</v>
      </c>
      <c r="L38" s="16" t="s">
        <v>66</v>
      </c>
    </row>
    <row r="39" spans="1:12" ht="27">
      <c r="A39" s="11">
        <v>1140</v>
      </c>
      <c r="B39" s="12" t="s">
        <v>96</v>
      </c>
      <c r="C39" s="11" t="s">
        <v>97</v>
      </c>
      <c r="D39" s="13">
        <f>SUM(D40,D41)</f>
        <v>150000</v>
      </c>
      <c r="E39" s="13">
        <f>SUM(E40,E41)</f>
        <v>150000</v>
      </c>
      <c r="F39" s="13" t="s">
        <v>66</v>
      </c>
      <c r="G39" s="13">
        <f>SUM(G40,G41)</f>
        <v>150000</v>
      </c>
      <c r="H39" s="13">
        <f>SUM(H40,H41)</f>
        <v>150000</v>
      </c>
      <c r="I39" s="13" t="s">
        <v>66</v>
      </c>
      <c r="J39" s="13">
        <f>SUM(J40,J41)</f>
        <v>395000</v>
      </c>
      <c r="K39" s="13">
        <f>SUM(K40,K41)</f>
        <v>395000</v>
      </c>
      <c r="L39" s="13" t="s">
        <v>66</v>
      </c>
    </row>
    <row r="40" spans="1:12" ht="108">
      <c r="A40" s="14">
        <v>1141</v>
      </c>
      <c r="B40" s="15" t="s">
        <v>98</v>
      </c>
      <c r="C40" s="14"/>
      <c r="D40" s="16">
        <f>SUM(E40,F40)</f>
        <v>150000</v>
      </c>
      <c r="E40" s="16">
        <v>150000</v>
      </c>
      <c r="F40" s="16" t="s">
        <v>66</v>
      </c>
      <c r="G40" s="16">
        <f>SUM(H40,I40)</f>
        <v>150000</v>
      </c>
      <c r="H40" s="16">
        <v>150000</v>
      </c>
      <c r="I40" s="16" t="s">
        <v>66</v>
      </c>
      <c r="J40" s="16">
        <f>SUM(K40,L40)</f>
        <v>395000</v>
      </c>
      <c r="K40" s="16">
        <v>395000</v>
      </c>
      <c r="L40" s="16" t="s">
        <v>66</v>
      </c>
    </row>
    <row r="41" spans="1:12" ht="108">
      <c r="A41" s="14">
        <v>1142</v>
      </c>
      <c r="B41" s="15" t="s">
        <v>99</v>
      </c>
      <c r="C41" s="14"/>
      <c r="D41" s="16">
        <f>SUM(E41,F41)</f>
        <v>0</v>
      </c>
      <c r="E41" s="16">
        <v>0</v>
      </c>
      <c r="F41" s="16" t="s">
        <v>66</v>
      </c>
      <c r="G41" s="16">
        <f>SUM(H41,I41)</f>
        <v>0</v>
      </c>
      <c r="H41" s="16">
        <v>0</v>
      </c>
      <c r="I41" s="16" t="s">
        <v>66</v>
      </c>
      <c r="J41" s="16">
        <f>SUM(K41,L41)</f>
        <v>0</v>
      </c>
      <c r="K41" s="16">
        <v>0</v>
      </c>
      <c r="L41" s="16" t="s">
        <v>66</v>
      </c>
    </row>
    <row r="42" spans="1:12" ht="27">
      <c r="A42" s="14">
        <v>1150</v>
      </c>
      <c r="B42" s="15" t="s">
        <v>100</v>
      </c>
      <c r="C42" s="14" t="s">
        <v>101</v>
      </c>
      <c r="D42" s="16">
        <f>SUM(D43,D47)</f>
        <v>0</v>
      </c>
      <c r="E42" s="16">
        <f>SUM(E43,E47)</f>
        <v>0</v>
      </c>
      <c r="F42" s="16" t="s">
        <v>66</v>
      </c>
      <c r="G42" s="16">
        <f>SUM(G43,G47)</f>
        <v>0</v>
      </c>
      <c r="H42" s="16">
        <f>SUM(H43,H47)</f>
        <v>0</v>
      </c>
      <c r="I42" s="16" t="s">
        <v>66</v>
      </c>
      <c r="J42" s="16">
        <f>SUM(J43,J47)</f>
        <v>0</v>
      </c>
      <c r="K42" s="16">
        <f>SUM(K43,K47)</f>
        <v>0</v>
      </c>
      <c r="L42" s="16" t="s">
        <v>66</v>
      </c>
    </row>
    <row r="43" spans="1:12" ht="54">
      <c r="A43" s="14">
        <v>1151</v>
      </c>
      <c r="B43" s="15" t="s">
        <v>102</v>
      </c>
      <c r="C43" s="14"/>
      <c r="D43" s="16">
        <f>SUM(D44:D46)</f>
        <v>0</v>
      </c>
      <c r="E43" s="16">
        <f>SUM(E44:E46)</f>
        <v>0</v>
      </c>
      <c r="F43" s="16" t="s">
        <v>66</v>
      </c>
      <c r="G43" s="16">
        <f>SUM(G44:G46)</f>
        <v>0</v>
      </c>
      <c r="H43" s="16">
        <f>SUM(H44:H46)</f>
        <v>0</v>
      </c>
      <c r="I43" s="16" t="s">
        <v>66</v>
      </c>
      <c r="J43" s="16">
        <f>SUM(J44:J46)</f>
        <v>0</v>
      </c>
      <c r="K43" s="16">
        <f>SUM(K44:K46)</f>
        <v>0</v>
      </c>
      <c r="L43" s="16" t="s">
        <v>66</v>
      </c>
    </row>
    <row r="44" spans="1:12" ht="13.5">
      <c r="A44" s="14">
        <v>1152</v>
      </c>
      <c r="B44" s="15" t="s">
        <v>103</v>
      </c>
      <c r="C44" s="14"/>
      <c r="D44" s="16">
        <f>SUM(E44,F44)</f>
        <v>0</v>
      </c>
      <c r="E44" s="16">
        <v>0</v>
      </c>
      <c r="F44" s="16" t="s">
        <v>66</v>
      </c>
      <c r="G44" s="16">
        <f>SUM(H44,I44)</f>
        <v>0</v>
      </c>
      <c r="H44" s="16">
        <v>0</v>
      </c>
      <c r="I44" s="16" t="s">
        <v>66</v>
      </c>
      <c r="J44" s="16">
        <f>SUM(K44,L44)</f>
        <v>0</v>
      </c>
      <c r="K44" s="16">
        <v>0</v>
      </c>
      <c r="L44" s="16" t="s">
        <v>66</v>
      </c>
    </row>
    <row r="45" spans="1:12" ht="13.5">
      <c r="A45" s="14">
        <v>1153</v>
      </c>
      <c r="B45" s="15" t="s">
        <v>104</v>
      </c>
      <c r="C45" s="14"/>
      <c r="D45" s="16">
        <f>SUM(E45,F45)</f>
        <v>0</v>
      </c>
      <c r="E45" s="16">
        <v>0</v>
      </c>
      <c r="F45" s="16" t="s">
        <v>66</v>
      </c>
      <c r="G45" s="16">
        <f>SUM(H45,I45)</f>
        <v>0</v>
      </c>
      <c r="H45" s="16">
        <v>0</v>
      </c>
      <c r="I45" s="16" t="s">
        <v>66</v>
      </c>
      <c r="J45" s="16">
        <f>SUM(K45,L45)</f>
        <v>0</v>
      </c>
      <c r="K45" s="16">
        <v>0</v>
      </c>
      <c r="L45" s="16" t="s">
        <v>66</v>
      </c>
    </row>
    <row r="46" spans="1:12" ht="27">
      <c r="A46" s="14">
        <v>1154</v>
      </c>
      <c r="B46" s="15" t="s">
        <v>105</v>
      </c>
      <c r="C46" s="14"/>
      <c r="D46" s="16">
        <f>SUM(E46,F46)</f>
        <v>0</v>
      </c>
      <c r="E46" s="16">
        <v>0</v>
      </c>
      <c r="F46" s="16" t="s">
        <v>66</v>
      </c>
      <c r="G46" s="16">
        <f>SUM(H46,I46)</f>
        <v>0</v>
      </c>
      <c r="H46" s="16">
        <v>0</v>
      </c>
      <c r="I46" s="16" t="s">
        <v>66</v>
      </c>
      <c r="J46" s="16">
        <f>SUM(K46,L46)</f>
        <v>0</v>
      </c>
      <c r="K46" s="16">
        <v>0</v>
      </c>
      <c r="L46" s="16" t="s">
        <v>66</v>
      </c>
    </row>
    <row r="47" spans="1:12" ht="94.5">
      <c r="A47" s="14">
        <v>1155</v>
      </c>
      <c r="B47" s="15" t="s">
        <v>106</v>
      </c>
      <c r="C47" s="14"/>
      <c r="D47" s="16">
        <f>SUM(E47,F47)</f>
        <v>0</v>
      </c>
      <c r="E47" s="16">
        <v>0</v>
      </c>
      <c r="F47" s="16" t="s">
        <v>66</v>
      </c>
      <c r="G47" s="16">
        <f>SUM(H47,I47)</f>
        <v>0</v>
      </c>
      <c r="H47" s="16">
        <v>0</v>
      </c>
      <c r="I47" s="16" t="s">
        <v>66</v>
      </c>
      <c r="J47" s="16">
        <f>SUM(K47,L47)</f>
        <v>0</v>
      </c>
      <c r="K47" s="16">
        <v>0</v>
      </c>
      <c r="L47" s="16" t="s">
        <v>66</v>
      </c>
    </row>
    <row r="48" spans="1:12" ht="40.5">
      <c r="A48" s="11">
        <v>1200</v>
      </c>
      <c r="B48" s="12" t="s">
        <v>107</v>
      </c>
      <c r="C48" s="11" t="s">
        <v>108</v>
      </c>
      <c r="D48" s="13">
        <f aca="true" t="shared" si="4" ref="D48:L48">SUM(D49,D51,D53,D55,D57,D64)</f>
        <v>185818990</v>
      </c>
      <c r="E48" s="13">
        <f t="shared" si="4"/>
        <v>185818990</v>
      </c>
      <c r="F48" s="13">
        <f t="shared" si="4"/>
        <v>0</v>
      </c>
      <c r="G48" s="13">
        <f t="shared" si="4"/>
        <v>310809720</v>
      </c>
      <c r="H48" s="13">
        <f t="shared" si="4"/>
        <v>201195420</v>
      </c>
      <c r="I48" s="13">
        <f t="shared" si="4"/>
        <v>109614300</v>
      </c>
      <c r="J48" s="13">
        <f t="shared" si="4"/>
        <v>217007130</v>
      </c>
      <c r="K48" s="13">
        <f t="shared" si="4"/>
        <v>201196530</v>
      </c>
      <c r="L48" s="13">
        <f t="shared" si="4"/>
        <v>15810600</v>
      </c>
    </row>
    <row r="49" spans="1:12" ht="40.5">
      <c r="A49" s="14">
        <v>1210</v>
      </c>
      <c r="B49" s="15" t="s">
        <v>109</v>
      </c>
      <c r="C49" s="14" t="s">
        <v>110</v>
      </c>
      <c r="D49" s="16">
        <f>SUM(D50)</f>
        <v>0</v>
      </c>
      <c r="E49" s="16">
        <f>SUM(E50)</f>
        <v>0</v>
      </c>
      <c r="F49" s="16" t="s">
        <v>66</v>
      </c>
      <c r="G49" s="16">
        <f>SUM(G50)</f>
        <v>0</v>
      </c>
      <c r="H49" s="16">
        <f>SUM(H50)</f>
        <v>0</v>
      </c>
      <c r="I49" s="16" t="s">
        <v>66</v>
      </c>
      <c r="J49" s="16">
        <f>SUM(J50)</f>
        <v>0</v>
      </c>
      <c r="K49" s="16">
        <f>SUM(K50)</f>
        <v>0</v>
      </c>
      <c r="L49" s="16" t="s">
        <v>66</v>
      </c>
    </row>
    <row r="50" spans="1:12" ht="67.5">
      <c r="A50" s="14">
        <v>1211</v>
      </c>
      <c r="B50" s="15" t="s">
        <v>111</v>
      </c>
      <c r="C50" s="14"/>
      <c r="D50" s="16">
        <f>SUM(E50,F50)</f>
        <v>0</v>
      </c>
      <c r="E50" s="16">
        <v>0</v>
      </c>
      <c r="F50" s="16" t="s">
        <v>66</v>
      </c>
      <c r="G50" s="16">
        <f>SUM(H50,I50)</f>
        <v>0</v>
      </c>
      <c r="H50" s="16">
        <v>0</v>
      </c>
      <c r="I50" s="16" t="s">
        <v>66</v>
      </c>
      <c r="J50" s="16">
        <f>SUM(K50,L50)</f>
        <v>0</v>
      </c>
      <c r="K50" s="16">
        <v>0</v>
      </c>
      <c r="L50" s="16" t="s">
        <v>66</v>
      </c>
    </row>
    <row r="51" spans="1:12" ht="40.5">
      <c r="A51" s="14">
        <v>1220</v>
      </c>
      <c r="B51" s="15" t="s">
        <v>112</v>
      </c>
      <c r="C51" s="14" t="s">
        <v>113</v>
      </c>
      <c r="D51" s="16">
        <f>SUM(D52)</f>
        <v>0</v>
      </c>
      <c r="E51" s="16" t="s">
        <v>66</v>
      </c>
      <c r="F51" s="16">
        <f>SUM(F52)</f>
        <v>0</v>
      </c>
      <c r="G51" s="16">
        <f>SUM(G52)</f>
        <v>0</v>
      </c>
      <c r="H51" s="16" t="s">
        <v>66</v>
      </c>
      <c r="I51" s="16">
        <f>SUM(I52)</f>
        <v>0</v>
      </c>
      <c r="J51" s="16">
        <f>SUM(J52)</f>
        <v>0</v>
      </c>
      <c r="K51" s="16" t="s">
        <v>66</v>
      </c>
      <c r="L51" s="16">
        <f>SUM(L52)</f>
        <v>0</v>
      </c>
    </row>
    <row r="52" spans="1:12" ht="67.5">
      <c r="A52" s="14">
        <v>1221</v>
      </c>
      <c r="B52" s="15" t="s">
        <v>114</v>
      </c>
      <c r="C52" s="14"/>
      <c r="D52" s="16">
        <f>SUM(E52,F52)</f>
        <v>0</v>
      </c>
      <c r="E52" s="16" t="s">
        <v>66</v>
      </c>
      <c r="F52" s="16">
        <v>0</v>
      </c>
      <c r="G52" s="16">
        <f>SUM(H52,I52)</f>
        <v>0</v>
      </c>
      <c r="H52" s="16" t="s">
        <v>66</v>
      </c>
      <c r="I52" s="16">
        <v>0</v>
      </c>
      <c r="J52" s="16">
        <f>SUM(K52,L52)</f>
        <v>0</v>
      </c>
      <c r="K52" s="16" t="s">
        <v>66</v>
      </c>
      <c r="L52" s="16">
        <v>0</v>
      </c>
    </row>
    <row r="53" spans="1:12" ht="40.5">
      <c r="A53" s="14">
        <v>1230</v>
      </c>
      <c r="B53" s="15" t="s">
        <v>115</v>
      </c>
      <c r="C53" s="14" t="s">
        <v>116</v>
      </c>
      <c r="D53" s="16">
        <f>SUM(D54)</f>
        <v>0</v>
      </c>
      <c r="E53" s="16">
        <f>SUM(E54)</f>
        <v>0</v>
      </c>
      <c r="F53" s="16" t="s">
        <v>66</v>
      </c>
      <c r="G53" s="16">
        <f>SUM(G54)</f>
        <v>0</v>
      </c>
      <c r="H53" s="16">
        <f>SUM(H54)</f>
        <v>0</v>
      </c>
      <c r="I53" s="16" t="s">
        <v>66</v>
      </c>
      <c r="J53" s="16">
        <f>SUM(J54)</f>
        <v>0</v>
      </c>
      <c r="K53" s="16">
        <f>SUM(K54)</f>
        <v>0</v>
      </c>
      <c r="L53" s="16" t="s">
        <v>66</v>
      </c>
    </row>
    <row r="54" spans="1:12" ht="67.5">
      <c r="A54" s="14">
        <v>1231</v>
      </c>
      <c r="B54" s="15" t="s">
        <v>117</v>
      </c>
      <c r="C54" s="14"/>
      <c r="D54" s="16">
        <f>SUM(E54,F54)</f>
        <v>0</v>
      </c>
      <c r="E54" s="16">
        <v>0</v>
      </c>
      <c r="F54" s="16" t="s">
        <v>66</v>
      </c>
      <c r="G54" s="16">
        <f>SUM(H54,I54)</f>
        <v>0</v>
      </c>
      <c r="H54" s="16">
        <v>0</v>
      </c>
      <c r="I54" s="16" t="s">
        <v>66</v>
      </c>
      <c r="J54" s="16">
        <f>SUM(K54,L54)</f>
        <v>0</v>
      </c>
      <c r="K54" s="16">
        <v>0</v>
      </c>
      <c r="L54" s="16" t="s">
        <v>66</v>
      </c>
    </row>
    <row r="55" spans="1:12" ht="40.5">
      <c r="A55" s="14">
        <v>1240</v>
      </c>
      <c r="B55" s="15" t="s">
        <v>118</v>
      </c>
      <c r="C55" s="14" t="s">
        <v>119</v>
      </c>
      <c r="D55" s="16">
        <f>SUM(D56)</f>
        <v>0</v>
      </c>
      <c r="E55" s="16" t="s">
        <v>66</v>
      </c>
      <c r="F55" s="16">
        <f>SUM(F56)</f>
        <v>0</v>
      </c>
      <c r="G55" s="16">
        <f>SUM(G56)</f>
        <v>714800</v>
      </c>
      <c r="H55" s="16" t="s">
        <v>66</v>
      </c>
      <c r="I55" s="16">
        <f>SUM(I56)</f>
        <v>714800</v>
      </c>
      <c r="J55" s="16">
        <f>SUM(J56)</f>
        <v>714800</v>
      </c>
      <c r="K55" s="16" t="s">
        <v>66</v>
      </c>
      <c r="L55" s="16">
        <f>SUM(L56)</f>
        <v>714800</v>
      </c>
    </row>
    <row r="56" spans="1:12" ht="67.5">
      <c r="A56" s="14">
        <v>1241</v>
      </c>
      <c r="B56" s="15" t="s">
        <v>120</v>
      </c>
      <c r="C56" s="14"/>
      <c r="D56" s="16">
        <f>SUM(E56,F56)</f>
        <v>0</v>
      </c>
      <c r="E56" s="16" t="s">
        <v>66</v>
      </c>
      <c r="F56" s="16">
        <v>0</v>
      </c>
      <c r="G56" s="16">
        <f>SUM(H56,I56)</f>
        <v>714800</v>
      </c>
      <c r="H56" s="16" t="s">
        <v>66</v>
      </c>
      <c r="I56" s="16">
        <v>714800</v>
      </c>
      <c r="J56" s="16">
        <f>SUM(K56,L56)</f>
        <v>714800</v>
      </c>
      <c r="K56" s="16" t="s">
        <v>66</v>
      </c>
      <c r="L56" s="16">
        <v>714800</v>
      </c>
    </row>
    <row r="57" spans="1:12" ht="54">
      <c r="A57" s="14">
        <v>1250</v>
      </c>
      <c r="B57" s="15" t="s">
        <v>121</v>
      </c>
      <c r="C57" s="14" t="s">
        <v>122</v>
      </c>
      <c r="D57" s="16">
        <f>SUM(D58,D59,D62,D63)</f>
        <v>185818990</v>
      </c>
      <c r="E57" s="16">
        <f>SUM(E58,E59,E62,E63)</f>
        <v>185818990</v>
      </c>
      <c r="F57" s="16" t="s">
        <v>66</v>
      </c>
      <c r="G57" s="16">
        <f>SUM(G58,G59,G62,G63)</f>
        <v>201195420</v>
      </c>
      <c r="H57" s="16">
        <f>SUM(H58,H59,H62,H63)</f>
        <v>201195420</v>
      </c>
      <c r="I57" s="16" t="s">
        <v>66</v>
      </c>
      <c r="J57" s="16">
        <f>SUM(J58,J59,J62,J63)</f>
        <v>201196530</v>
      </c>
      <c r="K57" s="16">
        <f>SUM(K58,K59,K62,K63)</f>
        <v>201196530</v>
      </c>
      <c r="L57" s="16" t="s">
        <v>66</v>
      </c>
    </row>
    <row r="58" spans="1:12" ht="40.5">
      <c r="A58" s="14">
        <v>1251</v>
      </c>
      <c r="B58" s="15" t="s">
        <v>123</v>
      </c>
      <c r="C58" s="14"/>
      <c r="D58" s="16">
        <f>SUM(E58,F58)</f>
        <v>183422400</v>
      </c>
      <c r="E58" s="16">
        <v>183422400</v>
      </c>
      <c r="F58" s="16" t="s">
        <v>66</v>
      </c>
      <c r="G58" s="16">
        <f>SUM(H58,I58)</f>
        <v>183422400</v>
      </c>
      <c r="H58" s="16">
        <v>183422400</v>
      </c>
      <c r="I58" s="16" t="s">
        <v>66</v>
      </c>
      <c r="J58" s="16">
        <f>SUM(K58,L58)</f>
        <v>183422400</v>
      </c>
      <c r="K58" s="16">
        <v>183422400</v>
      </c>
      <c r="L58" s="16" t="s">
        <v>66</v>
      </c>
    </row>
    <row r="59" spans="1:12" ht="40.5">
      <c r="A59" s="14">
        <v>1252</v>
      </c>
      <c r="B59" s="15" t="s">
        <v>124</v>
      </c>
      <c r="C59" s="14"/>
      <c r="D59" s="16">
        <f>SUM(D60:D61)</f>
        <v>0</v>
      </c>
      <c r="E59" s="16">
        <f>SUM(E60:E61)</f>
        <v>0</v>
      </c>
      <c r="F59" s="16" t="s">
        <v>66</v>
      </c>
      <c r="G59" s="16">
        <f>SUM(G60:G61)</f>
        <v>15376430</v>
      </c>
      <c r="H59" s="16">
        <f>SUM(H60:H61)</f>
        <v>15376430</v>
      </c>
      <c r="I59" s="16" t="s">
        <v>66</v>
      </c>
      <c r="J59" s="16">
        <f>SUM(J60:J61)</f>
        <v>15377430</v>
      </c>
      <c r="K59" s="16">
        <f>SUM(K60:K61)</f>
        <v>15377430</v>
      </c>
      <c r="L59" s="16" t="s">
        <v>66</v>
      </c>
    </row>
    <row r="60" spans="1:12" ht="67.5">
      <c r="A60" s="14">
        <v>1253</v>
      </c>
      <c r="B60" s="15" t="s">
        <v>125</v>
      </c>
      <c r="C60" s="14"/>
      <c r="D60" s="16">
        <f>SUM(E60,F60)</f>
        <v>0</v>
      </c>
      <c r="E60" s="16">
        <v>0</v>
      </c>
      <c r="F60" s="16" t="s">
        <v>66</v>
      </c>
      <c r="G60" s="16">
        <f>SUM(H60,I60)</f>
        <v>14000000</v>
      </c>
      <c r="H60" s="16">
        <v>14000000</v>
      </c>
      <c r="I60" s="16" t="s">
        <v>66</v>
      </c>
      <c r="J60" s="16">
        <f>SUM(K60,L60)</f>
        <v>14000000</v>
      </c>
      <c r="K60" s="16">
        <v>14000000</v>
      </c>
      <c r="L60" s="16" t="s">
        <v>66</v>
      </c>
    </row>
    <row r="61" spans="1:12" ht="13.5">
      <c r="A61" s="14">
        <v>1254</v>
      </c>
      <c r="B61" s="15" t="s">
        <v>126</v>
      </c>
      <c r="C61" s="14"/>
      <c r="D61" s="16">
        <f>SUM(E61,F61)</f>
        <v>0</v>
      </c>
      <c r="E61" s="16">
        <v>0</v>
      </c>
      <c r="F61" s="16" t="s">
        <v>66</v>
      </c>
      <c r="G61" s="16">
        <f>SUM(H61,I61)</f>
        <v>1376430</v>
      </c>
      <c r="H61" s="16">
        <v>1376430</v>
      </c>
      <c r="I61" s="16" t="s">
        <v>66</v>
      </c>
      <c r="J61" s="16">
        <f>SUM(K61,L61)</f>
        <v>1377430</v>
      </c>
      <c r="K61" s="16">
        <v>1377430</v>
      </c>
      <c r="L61" s="16" t="s">
        <v>66</v>
      </c>
    </row>
    <row r="62" spans="1:12" ht="40.5">
      <c r="A62" s="14">
        <v>1255</v>
      </c>
      <c r="B62" s="15" t="s">
        <v>127</v>
      </c>
      <c r="C62" s="14"/>
      <c r="D62" s="16">
        <f>SUM(E62,F62)</f>
        <v>2396590</v>
      </c>
      <c r="E62" s="16">
        <v>2396590</v>
      </c>
      <c r="F62" s="16" t="s">
        <v>66</v>
      </c>
      <c r="G62" s="16">
        <f>SUM(H62,I62)</f>
        <v>2396590</v>
      </c>
      <c r="H62" s="16">
        <v>2396590</v>
      </c>
      <c r="I62" s="16" t="s">
        <v>66</v>
      </c>
      <c r="J62" s="16">
        <f>SUM(K62,L62)</f>
        <v>2396700</v>
      </c>
      <c r="K62" s="16">
        <v>2396700</v>
      </c>
      <c r="L62" s="16" t="s">
        <v>66</v>
      </c>
    </row>
    <row r="63" spans="1:12" ht="40.5">
      <c r="A63" s="14">
        <v>1256</v>
      </c>
      <c r="B63" s="15" t="s">
        <v>128</v>
      </c>
      <c r="C63" s="14"/>
      <c r="D63" s="16">
        <f>SUM(E63,F63)</f>
        <v>0</v>
      </c>
      <c r="E63" s="16">
        <v>0</v>
      </c>
      <c r="F63" s="16" t="s">
        <v>66</v>
      </c>
      <c r="G63" s="16">
        <f>SUM(H63,I63)</f>
        <v>0</v>
      </c>
      <c r="H63" s="16">
        <v>0</v>
      </c>
      <c r="I63" s="16" t="s">
        <v>66</v>
      </c>
      <c r="J63" s="16">
        <f>SUM(K63,L63)</f>
        <v>0</v>
      </c>
      <c r="K63" s="16">
        <v>0</v>
      </c>
      <c r="L63" s="16" t="s">
        <v>66</v>
      </c>
    </row>
    <row r="64" spans="1:12" ht="40.5">
      <c r="A64" s="14">
        <v>1260</v>
      </c>
      <c r="B64" s="15" t="s">
        <v>129</v>
      </c>
      <c r="C64" s="14" t="s">
        <v>130</v>
      </c>
      <c r="D64" s="16">
        <f>SUM(D65,D66)</f>
        <v>0</v>
      </c>
      <c r="E64" s="16" t="s">
        <v>66</v>
      </c>
      <c r="F64" s="16">
        <f>SUM(F65,F66)</f>
        <v>0</v>
      </c>
      <c r="G64" s="16">
        <f>SUM(G65,G66)</f>
        <v>108899500</v>
      </c>
      <c r="H64" s="16" t="s">
        <v>66</v>
      </c>
      <c r="I64" s="16">
        <f>SUM(I65,I66)</f>
        <v>108899500</v>
      </c>
      <c r="J64" s="16">
        <f>SUM(J65,J66)</f>
        <v>15095800</v>
      </c>
      <c r="K64" s="16" t="s">
        <v>66</v>
      </c>
      <c r="L64" s="16">
        <f>SUM(L65,L66)</f>
        <v>15095800</v>
      </c>
    </row>
    <row r="65" spans="1:12" ht="40.5">
      <c r="A65" s="14">
        <v>1261</v>
      </c>
      <c r="B65" s="15" t="s">
        <v>131</v>
      </c>
      <c r="C65" s="14"/>
      <c r="D65" s="16">
        <f>SUM(E65,F65)</f>
        <v>0</v>
      </c>
      <c r="E65" s="16" t="s">
        <v>66</v>
      </c>
      <c r="F65" s="16">
        <v>0</v>
      </c>
      <c r="G65" s="16">
        <f>SUM(H65,I65)</f>
        <v>108899500</v>
      </c>
      <c r="H65" s="16" t="s">
        <v>66</v>
      </c>
      <c r="I65" s="16">
        <v>108899500</v>
      </c>
      <c r="J65" s="16">
        <f>SUM(K65,L65)</f>
        <v>15095800</v>
      </c>
      <c r="K65" s="16" t="s">
        <v>66</v>
      </c>
      <c r="L65" s="16">
        <v>15095800</v>
      </c>
    </row>
    <row r="66" spans="1:12" ht="40.5">
      <c r="A66" s="14">
        <v>1262</v>
      </c>
      <c r="B66" s="15" t="s">
        <v>132</v>
      </c>
      <c r="C66" s="14"/>
      <c r="D66" s="16">
        <f>SUM(E66,F66)</f>
        <v>0</v>
      </c>
      <c r="E66" s="16" t="s">
        <v>66</v>
      </c>
      <c r="F66" s="16">
        <v>0</v>
      </c>
      <c r="G66" s="16">
        <f>SUM(H66,I66)</f>
        <v>0</v>
      </c>
      <c r="H66" s="16" t="s">
        <v>66</v>
      </c>
      <c r="I66" s="16">
        <v>0</v>
      </c>
      <c r="J66" s="16">
        <f>SUM(K66,L66)</f>
        <v>0</v>
      </c>
      <c r="K66" s="16" t="s">
        <v>66</v>
      </c>
      <c r="L66" s="16">
        <v>0</v>
      </c>
    </row>
    <row r="67" spans="1:12" ht="54">
      <c r="A67" s="11">
        <v>1300</v>
      </c>
      <c r="B67" s="12" t="s">
        <v>133</v>
      </c>
      <c r="C67" s="11" t="s">
        <v>134</v>
      </c>
      <c r="D67" s="13">
        <f aca="true" t="shared" si="5" ref="D67:L67">SUM(D68,D70,D72,D77,D81,D105,D108,D111,D114)</f>
        <v>340481462.3</v>
      </c>
      <c r="E67" s="13">
        <f t="shared" si="5"/>
        <v>340481462.3</v>
      </c>
      <c r="F67" s="13">
        <f t="shared" si="5"/>
        <v>0</v>
      </c>
      <c r="G67" s="13">
        <f t="shared" si="5"/>
        <v>338481462.3</v>
      </c>
      <c r="H67" s="13">
        <f t="shared" si="5"/>
        <v>338481462.3</v>
      </c>
      <c r="I67" s="13">
        <f t="shared" si="5"/>
        <v>0</v>
      </c>
      <c r="J67" s="13">
        <f t="shared" si="5"/>
        <v>288823695.5</v>
      </c>
      <c r="K67" s="13">
        <f t="shared" si="5"/>
        <v>288823695.5</v>
      </c>
      <c r="L67" s="13">
        <f t="shared" si="5"/>
        <v>0</v>
      </c>
    </row>
    <row r="68" spans="1:12" ht="13.5">
      <c r="A68" s="14">
        <v>1310</v>
      </c>
      <c r="B68" s="15" t="s">
        <v>135</v>
      </c>
      <c r="C68" s="14" t="s">
        <v>136</v>
      </c>
      <c r="D68" s="16">
        <f>SUM(D69)</f>
        <v>0</v>
      </c>
      <c r="E68" s="16" t="s">
        <v>66</v>
      </c>
      <c r="F68" s="16">
        <f>SUM(F69)</f>
        <v>0</v>
      </c>
      <c r="G68" s="16">
        <f>SUM(G69)</f>
        <v>0</v>
      </c>
      <c r="H68" s="16" t="s">
        <v>66</v>
      </c>
      <c r="I68" s="16">
        <f>SUM(I69)</f>
        <v>0</v>
      </c>
      <c r="J68" s="16">
        <f>SUM(J69)</f>
        <v>0</v>
      </c>
      <c r="K68" s="16" t="s">
        <v>66</v>
      </c>
      <c r="L68" s="16">
        <f>SUM(L69)</f>
        <v>0</v>
      </c>
    </row>
    <row r="69" spans="1:12" ht="54">
      <c r="A69" s="14">
        <v>1311</v>
      </c>
      <c r="B69" s="15" t="s">
        <v>137</v>
      </c>
      <c r="C69" s="14"/>
      <c r="D69" s="16">
        <f>SUM(E69,F69)</f>
        <v>0</v>
      </c>
      <c r="E69" s="16" t="s">
        <v>66</v>
      </c>
      <c r="F69" s="16">
        <v>0</v>
      </c>
      <c r="G69" s="16">
        <f>SUM(H69,I69)</f>
        <v>0</v>
      </c>
      <c r="H69" s="16" t="s">
        <v>66</v>
      </c>
      <c r="I69" s="16">
        <v>0</v>
      </c>
      <c r="J69" s="16">
        <f>SUM(K69,L69)</f>
        <v>0</v>
      </c>
      <c r="K69" s="16" t="s">
        <v>66</v>
      </c>
      <c r="L69" s="16">
        <v>0</v>
      </c>
    </row>
    <row r="70" spans="1:12" ht="13.5">
      <c r="A70" s="14">
        <v>1320</v>
      </c>
      <c r="B70" s="15" t="s">
        <v>138</v>
      </c>
      <c r="C70" s="14" t="s">
        <v>139</v>
      </c>
      <c r="D70" s="16">
        <f>SUM(D71)</f>
        <v>0</v>
      </c>
      <c r="E70" s="16">
        <f>SUM(E71)</f>
        <v>0</v>
      </c>
      <c r="F70" s="16" t="s">
        <v>66</v>
      </c>
      <c r="G70" s="16">
        <f>SUM(G71)</f>
        <v>0</v>
      </c>
      <c r="H70" s="16">
        <f>SUM(H71)</f>
        <v>0</v>
      </c>
      <c r="I70" s="16" t="s">
        <v>66</v>
      </c>
      <c r="J70" s="16">
        <f>SUM(J71)</f>
        <v>0</v>
      </c>
      <c r="K70" s="16">
        <f>SUM(K71)</f>
        <v>0</v>
      </c>
      <c r="L70" s="16" t="s">
        <v>66</v>
      </c>
    </row>
    <row r="71" spans="1:12" ht="40.5">
      <c r="A71" s="14">
        <v>1321</v>
      </c>
      <c r="B71" s="15" t="s">
        <v>140</v>
      </c>
      <c r="C71" s="14"/>
      <c r="D71" s="16">
        <f>SUM(E71,F71)</f>
        <v>0</v>
      </c>
      <c r="E71" s="16">
        <v>0</v>
      </c>
      <c r="F71" s="16" t="s">
        <v>66</v>
      </c>
      <c r="G71" s="16">
        <f>SUM(H71,I71)</f>
        <v>0</v>
      </c>
      <c r="H71" s="16">
        <v>0</v>
      </c>
      <c r="I71" s="16" t="s">
        <v>66</v>
      </c>
      <c r="J71" s="16">
        <f>SUM(K71,L71)</f>
        <v>0</v>
      </c>
      <c r="K71" s="16">
        <v>0</v>
      </c>
      <c r="L71" s="16" t="s">
        <v>66</v>
      </c>
    </row>
    <row r="72" spans="1:12" ht="27">
      <c r="A72" s="14">
        <v>1330</v>
      </c>
      <c r="B72" s="15" t="s">
        <v>141</v>
      </c>
      <c r="C72" s="14" t="s">
        <v>142</v>
      </c>
      <c r="D72" s="16">
        <f>SUM(D73:D76)</f>
        <v>218816262</v>
      </c>
      <c r="E72" s="16">
        <f>SUM(E73:E76)</f>
        <v>218816262</v>
      </c>
      <c r="F72" s="16" t="s">
        <v>66</v>
      </c>
      <c r="G72" s="16">
        <f>SUM(G73:G76)</f>
        <v>218816262</v>
      </c>
      <c r="H72" s="16">
        <f>SUM(H73:H76)</f>
        <v>218816262</v>
      </c>
      <c r="I72" s="16" t="s">
        <v>66</v>
      </c>
      <c r="J72" s="16">
        <f>SUM(J73:J76)</f>
        <v>194287207</v>
      </c>
      <c r="K72" s="16">
        <f>SUM(K73:K76)</f>
        <v>194287207</v>
      </c>
      <c r="L72" s="16" t="s">
        <v>66</v>
      </c>
    </row>
    <row r="73" spans="1:12" ht="27">
      <c r="A73" s="14">
        <v>1331</v>
      </c>
      <c r="B73" s="15" t="s">
        <v>143</v>
      </c>
      <c r="C73" s="14"/>
      <c r="D73" s="16">
        <f>SUM(E73,F73)</f>
        <v>137186283</v>
      </c>
      <c r="E73" s="16">
        <v>137186283</v>
      </c>
      <c r="F73" s="16" t="s">
        <v>66</v>
      </c>
      <c r="G73" s="16">
        <f>SUM(H73,I73)</f>
        <v>137186283</v>
      </c>
      <c r="H73" s="16">
        <v>137186283</v>
      </c>
      <c r="I73" s="16" t="s">
        <v>66</v>
      </c>
      <c r="J73" s="16">
        <f>SUM(K73,L73)</f>
        <v>100720035</v>
      </c>
      <c r="K73" s="16">
        <v>100720035</v>
      </c>
      <c r="L73" s="16" t="s">
        <v>66</v>
      </c>
    </row>
    <row r="74" spans="1:12" ht="40.5">
      <c r="A74" s="14">
        <v>1332</v>
      </c>
      <c r="B74" s="15" t="s">
        <v>144</v>
      </c>
      <c r="C74" s="14"/>
      <c r="D74" s="16">
        <f>SUM(E74,F74)</f>
        <v>76274920</v>
      </c>
      <c r="E74" s="16">
        <v>76274920</v>
      </c>
      <c r="F74" s="16" t="s">
        <v>66</v>
      </c>
      <c r="G74" s="16">
        <f>SUM(H74,I74)</f>
        <v>76274920</v>
      </c>
      <c r="H74" s="16">
        <v>76274920</v>
      </c>
      <c r="I74" s="16" t="s">
        <v>66</v>
      </c>
      <c r="J74" s="16">
        <f>SUM(K74,L74)</f>
        <v>89810072</v>
      </c>
      <c r="K74" s="16">
        <v>89810072</v>
      </c>
      <c r="L74" s="16" t="s">
        <v>66</v>
      </c>
    </row>
    <row r="75" spans="1:12" ht="54">
      <c r="A75" s="14">
        <v>1333</v>
      </c>
      <c r="B75" s="15" t="s">
        <v>145</v>
      </c>
      <c r="C75" s="14"/>
      <c r="D75" s="16">
        <f>SUM(E75,F75)</f>
        <v>0</v>
      </c>
      <c r="E75" s="16">
        <v>0</v>
      </c>
      <c r="F75" s="16" t="s">
        <v>66</v>
      </c>
      <c r="G75" s="16">
        <f>SUM(H75,I75)</f>
        <v>0</v>
      </c>
      <c r="H75" s="16">
        <v>0</v>
      </c>
      <c r="I75" s="16" t="s">
        <v>66</v>
      </c>
      <c r="J75" s="16">
        <f>SUM(K75,L75)</f>
        <v>0</v>
      </c>
      <c r="K75" s="16">
        <v>0</v>
      </c>
      <c r="L75" s="16" t="s">
        <v>66</v>
      </c>
    </row>
    <row r="76" spans="1:12" ht="13.5">
      <c r="A76" s="14">
        <v>1334</v>
      </c>
      <c r="B76" s="15" t="s">
        <v>146</v>
      </c>
      <c r="C76" s="14"/>
      <c r="D76" s="16">
        <f>SUM(E76,F76)</f>
        <v>5355059</v>
      </c>
      <c r="E76" s="16">
        <v>5355059</v>
      </c>
      <c r="F76" s="16" t="s">
        <v>66</v>
      </c>
      <c r="G76" s="16">
        <f>SUM(H76,I76)</f>
        <v>5355059</v>
      </c>
      <c r="H76" s="16">
        <v>5355059</v>
      </c>
      <c r="I76" s="16" t="s">
        <v>66</v>
      </c>
      <c r="J76" s="16">
        <f>SUM(K76,L76)</f>
        <v>3757100</v>
      </c>
      <c r="K76" s="16">
        <v>3757100</v>
      </c>
      <c r="L76" s="16" t="s">
        <v>66</v>
      </c>
    </row>
    <row r="77" spans="1:12" ht="54">
      <c r="A77" s="14">
        <v>1340</v>
      </c>
      <c r="B77" s="15" t="s">
        <v>147</v>
      </c>
      <c r="C77" s="14" t="s">
        <v>148</v>
      </c>
      <c r="D77" s="16">
        <f>SUM(D78,D79,D80)</f>
        <v>2227200</v>
      </c>
      <c r="E77" s="16">
        <f>SUM(E78,E79,E80)</f>
        <v>2227200</v>
      </c>
      <c r="F77" s="16" t="s">
        <v>66</v>
      </c>
      <c r="G77" s="16">
        <f>SUM(G78,G79,G80)</f>
        <v>2227200</v>
      </c>
      <c r="H77" s="16">
        <f>SUM(H78,H79,H80)</f>
        <v>2227200</v>
      </c>
      <c r="I77" s="16" t="s">
        <v>66</v>
      </c>
      <c r="J77" s="16">
        <f>SUM(J78,J79,J80)</f>
        <v>2227200</v>
      </c>
      <c r="K77" s="16">
        <f>SUM(K78,K79,K80)</f>
        <v>2227200</v>
      </c>
      <c r="L77" s="16" t="s">
        <v>66</v>
      </c>
    </row>
    <row r="78" spans="1:12" ht="81">
      <c r="A78" s="14">
        <v>1341</v>
      </c>
      <c r="B78" s="15" t="s">
        <v>149</v>
      </c>
      <c r="C78" s="14"/>
      <c r="D78" s="16">
        <f>SUM(E78,F78)</f>
        <v>0</v>
      </c>
      <c r="E78" s="16">
        <v>0</v>
      </c>
      <c r="F78" s="16" t="s">
        <v>66</v>
      </c>
      <c r="G78" s="16">
        <f>SUM(H78,I78)</f>
        <v>0</v>
      </c>
      <c r="H78" s="16">
        <v>0</v>
      </c>
      <c r="I78" s="16" t="s">
        <v>66</v>
      </c>
      <c r="J78" s="16">
        <f>SUM(K78,L78)</f>
        <v>0</v>
      </c>
      <c r="K78" s="16">
        <v>0</v>
      </c>
      <c r="L78" s="16" t="s">
        <v>66</v>
      </c>
    </row>
    <row r="79" spans="1:12" ht="81">
      <c r="A79" s="14">
        <v>1342</v>
      </c>
      <c r="B79" s="15" t="s">
        <v>150</v>
      </c>
      <c r="C79" s="14"/>
      <c r="D79" s="16">
        <f>SUM(E79,F79)</f>
        <v>2227200</v>
      </c>
      <c r="E79" s="16">
        <v>2227200</v>
      </c>
      <c r="F79" s="16" t="s">
        <v>66</v>
      </c>
      <c r="G79" s="16">
        <f>SUM(H79,I79)</f>
        <v>2227200</v>
      </c>
      <c r="H79" s="16">
        <v>2227200</v>
      </c>
      <c r="I79" s="16" t="s">
        <v>66</v>
      </c>
      <c r="J79" s="16">
        <f>SUM(K79,L79)</f>
        <v>2227200</v>
      </c>
      <c r="K79" s="16">
        <v>2227200</v>
      </c>
      <c r="L79" s="16" t="s">
        <v>66</v>
      </c>
    </row>
    <row r="80" spans="1:12" ht="81">
      <c r="A80" s="14">
        <v>1343</v>
      </c>
      <c r="B80" s="15" t="s">
        <v>151</v>
      </c>
      <c r="C80" s="14"/>
      <c r="D80" s="16">
        <f>SUM(E80,F80)</f>
        <v>0</v>
      </c>
      <c r="E80" s="16">
        <v>0</v>
      </c>
      <c r="F80" s="16" t="s">
        <v>66</v>
      </c>
      <c r="G80" s="16">
        <f>SUM(H80,I80)</f>
        <v>0</v>
      </c>
      <c r="H80" s="16">
        <v>0</v>
      </c>
      <c r="I80" s="16" t="s">
        <v>66</v>
      </c>
      <c r="J80" s="16">
        <f>SUM(K80,L80)</f>
        <v>0</v>
      </c>
      <c r="K80" s="16">
        <v>0</v>
      </c>
      <c r="L80" s="16" t="s">
        <v>66</v>
      </c>
    </row>
    <row r="81" spans="1:12" ht="27">
      <c r="A81" s="14">
        <v>1350</v>
      </c>
      <c r="B81" s="15" t="s">
        <v>152</v>
      </c>
      <c r="C81" s="14" t="s">
        <v>153</v>
      </c>
      <c r="D81" s="16">
        <f>SUM(D82,D103,D104)</f>
        <v>110102239.3</v>
      </c>
      <c r="E81" s="16">
        <f>SUM(E82,E103,E104)</f>
        <v>110102239.3</v>
      </c>
      <c r="F81" s="16" t="s">
        <v>66</v>
      </c>
      <c r="G81" s="16">
        <f>SUM(G82,G103,G104)</f>
        <v>106302239.3</v>
      </c>
      <c r="H81" s="16">
        <f>SUM(H82,H103,H104)</f>
        <v>106302239.3</v>
      </c>
      <c r="I81" s="16" t="s">
        <v>66</v>
      </c>
      <c r="J81" s="16">
        <f>SUM(J82,J103,J104)</f>
        <v>80232506.5</v>
      </c>
      <c r="K81" s="16">
        <f>SUM(K82,K103,K104)</f>
        <v>80232506.5</v>
      </c>
      <c r="L81" s="16" t="s">
        <v>66</v>
      </c>
    </row>
    <row r="82" spans="1:12" ht="81">
      <c r="A82" s="14">
        <v>1351</v>
      </c>
      <c r="B82" s="15" t="s">
        <v>154</v>
      </c>
      <c r="C82" s="14"/>
      <c r="D82" s="16">
        <f>SUM(D83:D102)</f>
        <v>108952239.3</v>
      </c>
      <c r="E82" s="16">
        <f>SUM(E83:E102)</f>
        <v>108952239.3</v>
      </c>
      <c r="F82" s="16" t="s">
        <v>66</v>
      </c>
      <c r="G82" s="16">
        <f>SUM(G83:G102)</f>
        <v>105152239.3</v>
      </c>
      <c r="H82" s="16">
        <f>SUM(H83:H102)</f>
        <v>105152239.3</v>
      </c>
      <c r="I82" s="16" t="s">
        <v>66</v>
      </c>
      <c r="J82" s="16">
        <f>SUM(J83:J102)</f>
        <v>79494547.5</v>
      </c>
      <c r="K82" s="16">
        <f>SUM(K83:K102)</f>
        <v>79494547.5</v>
      </c>
      <c r="L82" s="16" t="s">
        <v>66</v>
      </c>
    </row>
    <row r="83" spans="1:12" ht="67.5">
      <c r="A83" s="14">
        <v>13501</v>
      </c>
      <c r="B83" s="15" t="s">
        <v>155</v>
      </c>
      <c r="C83" s="14"/>
      <c r="D83" s="16">
        <f aca="true" t="shared" si="6" ref="D83:D104">SUM(E83,F83)</f>
        <v>0</v>
      </c>
      <c r="E83" s="16">
        <v>0</v>
      </c>
      <c r="F83" s="16" t="s">
        <v>66</v>
      </c>
      <c r="G83" s="16">
        <f aca="true" t="shared" si="7" ref="G83:G104">SUM(H83,I83)</f>
        <v>0</v>
      </c>
      <c r="H83" s="16">
        <v>0</v>
      </c>
      <c r="I83" s="16" t="s">
        <v>66</v>
      </c>
      <c r="J83" s="16">
        <f aca="true" t="shared" si="8" ref="J83:J104">SUM(K83,L83)</f>
        <v>0</v>
      </c>
      <c r="K83" s="16">
        <v>0</v>
      </c>
      <c r="L83" s="16" t="s">
        <v>66</v>
      </c>
    </row>
    <row r="84" spans="1:12" ht="94.5">
      <c r="A84" s="14">
        <v>13502</v>
      </c>
      <c r="B84" s="15" t="s">
        <v>156</v>
      </c>
      <c r="C84" s="14"/>
      <c r="D84" s="16">
        <f t="shared" si="6"/>
        <v>0</v>
      </c>
      <c r="E84" s="16">
        <v>0</v>
      </c>
      <c r="F84" s="16" t="s">
        <v>66</v>
      </c>
      <c r="G84" s="16">
        <f t="shared" si="7"/>
        <v>0</v>
      </c>
      <c r="H84" s="16">
        <v>0</v>
      </c>
      <c r="I84" s="16" t="s">
        <v>66</v>
      </c>
      <c r="J84" s="16">
        <f t="shared" si="8"/>
        <v>0</v>
      </c>
      <c r="K84" s="16">
        <v>0</v>
      </c>
      <c r="L84" s="16" t="s">
        <v>66</v>
      </c>
    </row>
    <row r="85" spans="1:12" ht="67.5">
      <c r="A85" s="14">
        <v>13503</v>
      </c>
      <c r="B85" s="15" t="s">
        <v>157</v>
      </c>
      <c r="C85" s="14"/>
      <c r="D85" s="16">
        <f t="shared" si="6"/>
        <v>400000</v>
      </c>
      <c r="E85" s="16">
        <v>400000</v>
      </c>
      <c r="F85" s="16" t="s">
        <v>66</v>
      </c>
      <c r="G85" s="16">
        <f t="shared" si="7"/>
        <v>400000</v>
      </c>
      <c r="H85" s="16">
        <v>400000</v>
      </c>
      <c r="I85" s="16" t="s">
        <v>66</v>
      </c>
      <c r="J85" s="16">
        <f t="shared" si="8"/>
        <v>0</v>
      </c>
      <c r="K85" s="16">
        <v>0</v>
      </c>
      <c r="L85" s="16" t="s">
        <v>66</v>
      </c>
    </row>
    <row r="86" spans="1:12" ht="67.5">
      <c r="A86" s="14">
        <v>13504</v>
      </c>
      <c r="B86" s="15" t="s">
        <v>158</v>
      </c>
      <c r="C86" s="14"/>
      <c r="D86" s="16">
        <f t="shared" si="6"/>
        <v>553500</v>
      </c>
      <c r="E86" s="16">
        <v>553500</v>
      </c>
      <c r="F86" s="16" t="s">
        <v>66</v>
      </c>
      <c r="G86" s="16">
        <f t="shared" si="7"/>
        <v>553500</v>
      </c>
      <c r="H86" s="16">
        <v>553500</v>
      </c>
      <c r="I86" s="16" t="s">
        <v>66</v>
      </c>
      <c r="J86" s="16">
        <f t="shared" si="8"/>
        <v>340640</v>
      </c>
      <c r="K86" s="16">
        <v>340640</v>
      </c>
      <c r="L86" s="16" t="s">
        <v>66</v>
      </c>
    </row>
    <row r="87" spans="1:12" ht="40.5">
      <c r="A87" s="14">
        <v>13505</v>
      </c>
      <c r="B87" s="15" t="s">
        <v>159</v>
      </c>
      <c r="C87" s="14"/>
      <c r="D87" s="16">
        <f t="shared" si="6"/>
        <v>13166529</v>
      </c>
      <c r="E87" s="16">
        <v>13166529</v>
      </c>
      <c r="F87" s="16" t="s">
        <v>66</v>
      </c>
      <c r="G87" s="16">
        <f t="shared" si="7"/>
        <v>13166529</v>
      </c>
      <c r="H87" s="16">
        <v>13166529</v>
      </c>
      <c r="I87" s="16" t="s">
        <v>66</v>
      </c>
      <c r="J87" s="16">
        <f t="shared" si="8"/>
        <v>8596430</v>
      </c>
      <c r="K87" s="16">
        <v>8596430</v>
      </c>
      <c r="L87" s="16" t="s">
        <v>66</v>
      </c>
    </row>
    <row r="88" spans="1:12" ht="40.5">
      <c r="A88" s="14">
        <v>13506</v>
      </c>
      <c r="B88" s="15" t="s">
        <v>160</v>
      </c>
      <c r="C88" s="14"/>
      <c r="D88" s="16">
        <f t="shared" si="6"/>
        <v>0</v>
      </c>
      <c r="E88" s="16">
        <v>0</v>
      </c>
      <c r="F88" s="16" t="s">
        <v>66</v>
      </c>
      <c r="G88" s="16">
        <f t="shared" si="7"/>
        <v>0</v>
      </c>
      <c r="H88" s="16">
        <v>0</v>
      </c>
      <c r="I88" s="16" t="s">
        <v>66</v>
      </c>
      <c r="J88" s="16">
        <f t="shared" si="8"/>
        <v>0</v>
      </c>
      <c r="K88" s="16">
        <v>0</v>
      </c>
      <c r="L88" s="16" t="s">
        <v>66</v>
      </c>
    </row>
    <row r="89" spans="1:12" ht="40.5">
      <c r="A89" s="14">
        <v>13507</v>
      </c>
      <c r="B89" s="15" t="s">
        <v>161</v>
      </c>
      <c r="C89" s="14"/>
      <c r="D89" s="16">
        <f t="shared" si="6"/>
        <v>18771363.3</v>
      </c>
      <c r="E89" s="16">
        <v>18771363.3</v>
      </c>
      <c r="F89" s="16" t="s">
        <v>66</v>
      </c>
      <c r="G89" s="16">
        <f t="shared" si="7"/>
        <v>18771363.3</v>
      </c>
      <c r="H89" s="16">
        <v>18771363.3</v>
      </c>
      <c r="I89" s="16" t="s">
        <v>66</v>
      </c>
      <c r="J89" s="16">
        <f t="shared" si="8"/>
        <v>15243461</v>
      </c>
      <c r="K89" s="16">
        <v>15243461</v>
      </c>
      <c r="L89" s="16" t="s">
        <v>66</v>
      </c>
    </row>
    <row r="90" spans="1:12" ht="108">
      <c r="A90" s="14">
        <v>13508</v>
      </c>
      <c r="B90" s="15" t="s">
        <v>162</v>
      </c>
      <c r="C90" s="14"/>
      <c r="D90" s="16">
        <f t="shared" si="6"/>
        <v>0</v>
      </c>
      <c r="E90" s="16">
        <v>0</v>
      </c>
      <c r="F90" s="16" t="s">
        <v>66</v>
      </c>
      <c r="G90" s="16">
        <f t="shared" si="7"/>
        <v>0</v>
      </c>
      <c r="H90" s="16">
        <v>0</v>
      </c>
      <c r="I90" s="16" t="s">
        <v>66</v>
      </c>
      <c r="J90" s="16">
        <f t="shared" si="8"/>
        <v>0</v>
      </c>
      <c r="K90" s="16">
        <v>0</v>
      </c>
      <c r="L90" s="16" t="s">
        <v>66</v>
      </c>
    </row>
    <row r="91" spans="1:12" ht="13.5">
      <c r="A91" s="14">
        <v>13509</v>
      </c>
      <c r="B91" s="15" t="s">
        <v>163</v>
      </c>
      <c r="C91" s="14"/>
      <c r="D91" s="16">
        <f t="shared" si="6"/>
        <v>0</v>
      </c>
      <c r="E91" s="16">
        <v>0</v>
      </c>
      <c r="F91" s="16" t="s">
        <v>66</v>
      </c>
      <c r="G91" s="16">
        <f t="shared" si="7"/>
        <v>0</v>
      </c>
      <c r="H91" s="16">
        <v>0</v>
      </c>
      <c r="I91" s="16" t="s">
        <v>66</v>
      </c>
      <c r="J91" s="16">
        <f t="shared" si="8"/>
        <v>0</v>
      </c>
      <c r="K91" s="16">
        <v>0</v>
      </c>
      <c r="L91" s="16" t="s">
        <v>66</v>
      </c>
    </row>
    <row r="92" spans="1:12" ht="67.5">
      <c r="A92" s="14">
        <v>13510</v>
      </c>
      <c r="B92" s="15" t="s">
        <v>164</v>
      </c>
      <c r="C92" s="14"/>
      <c r="D92" s="16">
        <f t="shared" si="6"/>
        <v>0</v>
      </c>
      <c r="E92" s="16">
        <v>0</v>
      </c>
      <c r="F92" s="16" t="s">
        <v>66</v>
      </c>
      <c r="G92" s="16">
        <f t="shared" si="7"/>
        <v>0</v>
      </c>
      <c r="H92" s="16">
        <v>0</v>
      </c>
      <c r="I92" s="16" t="s">
        <v>66</v>
      </c>
      <c r="J92" s="16">
        <f t="shared" si="8"/>
        <v>0</v>
      </c>
      <c r="K92" s="16">
        <v>0</v>
      </c>
      <c r="L92" s="16" t="s">
        <v>66</v>
      </c>
    </row>
    <row r="93" spans="1:12" ht="108">
      <c r="A93" s="14">
        <v>13511</v>
      </c>
      <c r="B93" s="15" t="s">
        <v>165</v>
      </c>
      <c r="C93" s="14"/>
      <c r="D93" s="16">
        <f t="shared" si="6"/>
        <v>2758320</v>
      </c>
      <c r="E93" s="16">
        <v>2758320</v>
      </c>
      <c r="F93" s="16" t="s">
        <v>66</v>
      </c>
      <c r="G93" s="16">
        <f t="shared" si="7"/>
        <v>0</v>
      </c>
      <c r="H93" s="16">
        <v>0</v>
      </c>
      <c r="I93" s="16" t="s">
        <v>66</v>
      </c>
      <c r="J93" s="16">
        <f t="shared" si="8"/>
        <v>0</v>
      </c>
      <c r="K93" s="16">
        <v>0</v>
      </c>
      <c r="L93" s="16" t="s">
        <v>66</v>
      </c>
    </row>
    <row r="94" spans="1:12" ht="54">
      <c r="A94" s="14">
        <v>13512</v>
      </c>
      <c r="B94" s="15" t="s">
        <v>166</v>
      </c>
      <c r="C94" s="14"/>
      <c r="D94" s="16">
        <f t="shared" si="6"/>
        <v>10800000</v>
      </c>
      <c r="E94" s="16">
        <v>10800000</v>
      </c>
      <c r="F94" s="16" t="s">
        <v>66</v>
      </c>
      <c r="G94" s="16">
        <f t="shared" si="7"/>
        <v>10800000</v>
      </c>
      <c r="H94" s="16">
        <v>10800000</v>
      </c>
      <c r="I94" s="16" t="s">
        <v>66</v>
      </c>
      <c r="J94" s="16">
        <f t="shared" si="8"/>
        <v>1421064</v>
      </c>
      <c r="K94" s="16">
        <v>1421064</v>
      </c>
      <c r="L94" s="16" t="s">
        <v>66</v>
      </c>
    </row>
    <row r="95" spans="1:12" ht="40.5">
      <c r="A95" s="14">
        <v>13513</v>
      </c>
      <c r="B95" s="15" t="s">
        <v>167</v>
      </c>
      <c r="C95" s="14"/>
      <c r="D95" s="16">
        <f t="shared" si="6"/>
        <v>13896500</v>
      </c>
      <c r="E95" s="16">
        <v>13896500</v>
      </c>
      <c r="F95" s="16" t="s">
        <v>66</v>
      </c>
      <c r="G95" s="16">
        <f t="shared" si="7"/>
        <v>13896500</v>
      </c>
      <c r="H95" s="16">
        <v>13896500</v>
      </c>
      <c r="I95" s="16" t="s">
        <v>66</v>
      </c>
      <c r="J95" s="16">
        <f t="shared" si="8"/>
        <v>10806620</v>
      </c>
      <c r="K95" s="16">
        <v>10806620</v>
      </c>
      <c r="L95" s="16" t="s">
        <v>66</v>
      </c>
    </row>
    <row r="96" spans="1:12" ht="67.5">
      <c r="A96" s="14">
        <v>13514</v>
      </c>
      <c r="B96" s="15" t="s">
        <v>168</v>
      </c>
      <c r="C96" s="14"/>
      <c r="D96" s="16">
        <f t="shared" si="6"/>
        <v>40067527</v>
      </c>
      <c r="E96" s="16">
        <v>40067527</v>
      </c>
      <c r="F96" s="16" t="s">
        <v>66</v>
      </c>
      <c r="G96" s="16">
        <f t="shared" si="7"/>
        <v>44067527</v>
      </c>
      <c r="H96" s="16">
        <v>44067527</v>
      </c>
      <c r="I96" s="16" t="s">
        <v>66</v>
      </c>
      <c r="J96" s="16">
        <f t="shared" si="8"/>
        <v>43086332.5</v>
      </c>
      <c r="K96" s="16">
        <v>43086332.5</v>
      </c>
      <c r="L96" s="16" t="s">
        <v>66</v>
      </c>
    </row>
    <row r="97" spans="1:12" ht="108">
      <c r="A97" s="14">
        <v>13515</v>
      </c>
      <c r="B97" s="15" t="s">
        <v>169</v>
      </c>
      <c r="C97" s="14"/>
      <c r="D97" s="16">
        <f t="shared" si="6"/>
        <v>0</v>
      </c>
      <c r="E97" s="16">
        <v>0</v>
      </c>
      <c r="F97" s="16" t="s">
        <v>66</v>
      </c>
      <c r="G97" s="16">
        <f t="shared" si="7"/>
        <v>0</v>
      </c>
      <c r="H97" s="16">
        <v>0</v>
      </c>
      <c r="I97" s="16" t="s">
        <v>66</v>
      </c>
      <c r="J97" s="16">
        <f t="shared" si="8"/>
        <v>0</v>
      </c>
      <c r="K97" s="16">
        <v>0</v>
      </c>
      <c r="L97" s="16" t="s">
        <v>66</v>
      </c>
    </row>
    <row r="98" spans="1:12" ht="67.5">
      <c r="A98" s="14">
        <v>13516</v>
      </c>
      <c r="B98" s="15" t="s">
        <v>170</v>
      </c>
      <c r="C98" s="14"/>
      <c r="D98" s="16">
        <f t="shared" si="6"/>
        <v>0</v>
      </c>
      <c r="E98" s="16">
        <v>0</v>
      </c>
      <c r="F98" s="16" t="s">
        <v>66</v>
      </c>
      <c r="G98" s="16">
        <f t="shared" si="7"/>
        <v>0</v>
      </c>
      <c r="H98" s="16">
        <v>0</v>
      </c>
      <c r="I98" s="16" t="s">
        <v>66</v>
      </c>
      <c r="J98" s="16">
        <f t="shared" si="8"/>
        <v>0</v>
      </c>
      <c r="K98" s="16">
        <v>0</v>
      </c>
      <c r="L98" s="16" t="s">
        <v>66</v>
      </c>
    </row>
    <row r="99" spans="1:12" ht="94.5">
      <c r="A99" s="14">
        <v>13517</v>
      </c>
      <c r="B99" s="15" t="s">
        <v>171</v>
      </c>
      <c r="C99" s="14"/>
      <c r="D99" s="16">
        <f t="shared" si="6"/>
        <v>0</v>
      </c>
      <c r="E99" s="16">
        <v>0</v>
      </c>
      <c r="F99" s="16" t="s">
        <v>66</v>
      </c>
      <c r="G99" s="16">
        <f t="shared" si="7"/>
        <v>0</v>
      </c>
      <c r="H99" s="16">
        <v>0</v>
      </c>
      <c r="I99" s="16" t="s">
        <v>66</v>
      </c>
      <c r="J99" s="16">
        <f t="shared" si="8"/>
        <v>0</v>
      </c>
      <c r="K99" s="16">
        <v>0</v>
      </c>
      <c r="L99" s="16" t="s">
        <v>66</v>
      </c>
    </row>
    <row r="100" spans="1:12" ht="27">
      <c r="A100" s="14">
        <v>13518</v>
      </c>
      <c r="B100" s="15" t="s">
        <v>172</v>
      </c>
      <c r="C100" s="14"/>
      <c r="D100" s="16">
        <f t="shared" si="6"/>
        <v>0</v>
      </c>
      <c r="E100" s="16">
        <v>0</v>
      </c>
      <c r="F100" s="16" t="s">
        <v>66</v>
      </c>
      <c r="G100" s="16">
        <f t="shared" si="7"/>
        <v>0</v>
      </c>
      <c r="H100" s="16">
        <v>0</v>
      </c>
      <c r="I100" s="16" t="s">
        <v>66</v>
      </c>
      <c r="J100" s="16">
        <f t="shared" si="8"/>
        <v>0</v>
      </c>
      <c r="K100" s="16">
        <v>0</v>
      </c>
      <c r="L100" s="16" t="s">
        <v>66</v>
      </c>
    </row>
    <row r="101" spans="1:12" ht="27">
      <c r="A101" s="14">
        <v>13519</v>
      </c>
      <c r="B101" s="15" t="s">
        <v>173</v>
      </c>
      <c r="C101" s="14"/>
      <c r="D101" s="16">
        <f t="shared" si="6"/>
        <v>8538500</v>
      </c>
      <c r="E101" s="16">
        <v>8538500</v>
      </c>
      <c r="F101" s="16" t="s">
        <v>66</v>
      </c>
      <c r="G101" s="16">
        <f t="shared" si="7"/>
        <v>3496820</v>
      </c>
      <c r="H101" s="16">
        <v>3496820</v>
      </c>
      <c r="I101" s="16" t="s">
        <v>66</v>
      </c>
      <c r="J101" s="16">
        <f t="shared" si="8"/>
        <v>0</v>
      </c>
      <c r="K101" s="16">
        <v>0</v>
      </c>
      <c r="L101" s="16" t="s">
        <v>66</v>
      </c>
    </row>
    <row r="102" spans="1:12" ht="13.5">
      <c r="A102" s="14">
        <v>13520</v>
      </c>
      <c r="B102" s="15" t="s">
        <v>174</v>
      </c>
      <c r="C102" s="14"/>
      <c r="D102" s="16">
        <f t="shared" si="6"/>
        <v>0</v>
      </c>
      <c r="E102" s="16">
        <v>0</v>
      </c>
      <c r="F102" s="16" t="s">
        <v>66</v>
      </c>
      <c r="G102" s="16">
        <f t="shared" si="7"/>
        <v>0</v>
      </c>
      <c r="H102" s="16">
        <v>0</v>
      </c>
      <c r="I102" s="16" t="s">
        <v>66</v>
      </c>
      <c r="J102" s="16">
        <f t="shared" si="8"/>
        <v>0</v>
      </c>
      <c r="K102" s="16">
        <v>0</v>
      </c>
      <c r="L102" s="16" t="s">
        <v>66</v>
      </c>
    </row>
    <row r="103" spans="1:12" ht="40.5">
      <c r="A103" s="14">
        <v>1352</v>
      </c>
      <c r="B103" s="15" t="s">
        <v>175</v>
      </c>
      <c r="C103" s="14"/>
      <c r="D103" s="16">
        <f t="shared" si="6"/>
        <v>1150000</v>
      </c>
      <c r="E103" s="16">
        <v>1150000</v>
      </c>
      <c r="F103" s="16" t="s">
        <v>66</v>
      </c>
      <c r="G103" s="16">
        <f t="shared" si="7"/>
        <v>1150000</v>
      </c>
      <c r="H103" s="16">
        <v>1150000</v>
      </c>
      <c r="I103" s="16" t="s">
        <v>66</v>
      </c>
      <c r="J103" s="16">
        <f t="shared" si="8"/>
        <v>737959</v>
      </c>
      <c r="K103" s="16">
        <v>737959</v>
      </c>
      <c r="L103" s="16" t="s">
        <v>66</v>
      </c>
    </row>
    <row r="104" spans="1:12" ht="27">
      <c r="A104" s="14">
        <v>1353</v>
      </c>
      <c r="B104" s="15" t="s">
        <v>176</v>
      </c>
      <c r="C104" s="14"/>
      <c r="D104" s="16">
        <f t="shared" si="6"/>
        <v>0</v>
      </c>
      <c r="E104" s="16">
        <v>0</v>
      </c>
      <c r="F104" s="16" t="s">
        <v>66</v>
      </c>
      <c r="G104" s="16">
        <f t="shared" si="7"/>
        <v>0</v>
      </c>
      <c r="H104" s="16">
        <v>0</v>
      </c>
      <c r="I104" s="16" t="s">
        <v>66</v>
      </c>
      <c r="J104" s="16">
        <f t="shared" si="8"/>
        <v>0</v>
      </c>
      <c r="K104" s="16">
        <v>0</v>
      </c>
      <c r="L104" s="16" t="s">
        <v>66</v>
      </c>
    </row>
    <row r="105" spans="1:12" ht="27">
      <c r="A105" s="14">
        <v>1360</v>
      </c>
      <c r="B105" s="15" t="s">
        <v>177</v>
      </c>
      <c r="C105" s="14" t="s">
        <v>178</v>
      </c>
      <c r="D105" s="16">
        <f>SUM(D106,D107)</f>
        <v>0</v>
      </c>
      <c r="E105" s="16">
        <f>SUM(E106,E107)</f>
        <v>0</v>
      </c>
      <c r="F105" s="16" t="s">
        <v>66</v>
      </c>
      <c r="G105" s="16">
        <f>SUM(G106,G107)</f>
        <v>0</v>
      </c>
      <c r="H105" s="16">
        <f>SUM(H106,H107)</f>
        <v>0</v>
      </c>
      <c r="I105" s="16" t="s">
        <v>66</v>
      </c>
      <c r="J105" s="16">
        <f>SUM(J106,J107)</f>
        <v>44700</v>
      </c>
      <c r="K105" s="16">
        <f>SUM(K106,K107)</f>
        <v>44700</v>
      </c>
      <c r="L105" s="16" t="s">
        <v>66</v>
      </c>
    </row>
    <row r="106" spans="1:12" ht="54">
      <c r="A106" s="14">
        <v>1361</v>
      </c>
      <c r="B106" s="15" t="s">
        <v>179</v>
      </c>
      <c r="C106" s="14"/>
      <c r="D106" s="16">
        <f>SUM(E106,F106)</f>
        <v>0</v>
      </c>
      <c r="E106" s="16">
        <v>0</v>
      </c>
      <c r="F106" s="16" t="s">
        <v>66</v>
      </c>
      <c r="G106" s="16">
        <f>SUM(H106,I106)</f>
        <v>0</v>
      </c>
      <c r="H106" s="16">
        <v>0</v>
      </c>
      <c r="I106" s="16" t="s">
        <v>66</v>
      </c>
      <c r="J106" s="16">
        <f>SUM(K106,L106)</f>
        <v>44700</v>
      </c>
      <c r="K106" s="16">
        <v>44700</v>
      </c>
      <c r="L106" s="16" t="s">
        <v>66</v>
      </c>
    </row>
    <row r="107" spans="1:12" ht="54">
      <c r="A107" s="14">
        <v>1362</v>
      </c>
      <c r="B107" s="15" t="s">
        <v>180</v>
      </c>
      <c r="C107" s="14"/>
      <c r="D107" s="16">
        <f>SUM(E107,F107)</f>
        <v>0</v>
      </c>
      <c r="E107" s="16">
        <v>0</v>
      </c>
      <c r="F107" s="16" t="s">
        <v>66</v>
      </c>
      <c r="G107" s="16">
        <f>SUM(H107,I107)</f>
        <v>0</v>
      </c>
      <c r="H107" s="16">
        <v>0</v>
      </c>
      <c r="I107" s="16" t="s">
        <v>66</v>
      </c>
      <c r="J107" s="16">
        <f>SUM(K107,L107)</f>
        <v>0</v>
      </c>
      <c r="K107" s="16">
        <v>0</v>
      </c>
      <c r="L107" s="16" t="s">
        <v>66</v>
      </c>
    </row>
    <row r="108" spans="1:12" ht="27">
      <c r="A108" s="14">
        <v>1370</v>
      </c>
      <c r="B108" s="15" t="s">
        <v>181</v>
      </c>
      <c r="C108" s="14" t="s">
        <v>182</v>
      </c>
      <c r="D108" s="16">
        <f>SUM(D109,D110)</f>
        <v>0</v>
      </c>
      <c r="E108" s="16">
        <f>SUM(E109,E110)</f>
        <v>0</v>
      </c>
      <c r="F108" s="16" t="s">
        <v>66</v>
      </c>
      <c r="G108" s="16">
        <f>SUM(G109,G110)</f>
        <v>0</v>
      </c>
      <c r="H108" s="16">
        <f>SUM(H109,H110)</f>
        <v>0</v>
      </c>
      <c r="I108" s="16" t="s">
        <v>66</v>
      </c>
      <c r="J108" s="16">
        <f>SUM(J109,J110)</f>
        <v>0</v>
      </c>
      <c r="K108" s="16">
        <f>SUM(K109,K110)</f>
        <v>0</v>
      </c>
      <c r="L108" s="16" t="s">
        <v>66</v>
      </c>
    </row>
    <row r="109" spans="1:12" ht="81">
      <c r="A109" s="14">
        <v>1371</v>
      </c>
      <c r="B109" s="15" t="s">
        <v>183</v>
      </c>
      <c r="C109" s="14"/>
      <c r="D109" s="16">
        <f>SUM(E109,F109)</f>
        <v>0</v>
      </c>
      <c r="E109" s="16">
        <v>0</v>
      </c>
      <c r="F109" s="16" t="s">
        <v>66</v>
      </c>
      <c r="G109" s="16">
        <f>SUM(H109,I109)</f>
        <v>0</v>
      </c>
      <c r="H109" s="16">
        <v>0</v>
      </c>
      <c r="I109" s="16" t="s">
        <v>66</v>
      </c>
      <c r="J109" s="16">
        <f>SUM(K109,L109)</f>
        <v>0</v>
      </c>
      <c r="K109" s="16">
        <v>0</v>
      </c>
      <c r="L109" s="16" t="s">
        <v>66</v>
      </c>
    </row>
    <row r="110" spans="1:12" ht="81">
      <c r="A110" s="14">
        <v>1372</v>
      </c>
      <c r="B110" s="15" t="s">
        <v>184</v>
      </c>
      <c r="C110" s="14"/>
      <c r="D110" s="16">
        <f>SUM(E110,F110)</f>
        <v>0</v>
      </c>
      <c r="E110" s="16">
        <v>0</v>
      </c>
      <c r="F110" s="16" t="s">
        <v>66</v>
      </c>
      <c r="G110" s="16">
        <f>SUM(H110,I110)</f>
        <v>0</v>
      </c>
      <c r="H110" s="16">
        <v>0</v>
      </c>
      <c r="I110" s="16" t="s">
        <v>66</v>
      </c>
      <c r="J110" s="16">
        <f>SUM(K110,L110)</f>
        <v>0</v>
      </c>
      <c r="K110" s="16">
        <v>0</v>
      </c>
      <c r="L110" s="16" t="s">
        <v>66</v>
      </c>
    </row>
    <row r="111" spans="1:12" ht="27">
      <c r="A111" s="14">
        <v>1380</v>
      </c>
      <c r="B111" s="15" t="s">
        <v>185</v>
      </c>
      <c r="C111" s="14" t="s">
        <v>186</v>
      </c>
      <c r="D111" s="16">
        <f>SUM(D112,D113)</f>
        <v>0</v>
      </c>
      <c r="E111" s="16" t="s">
        <v>66</v>
      </c>
      <c r="F111" s="16">
        <f>SUM(F112,F113)</f>
        <v>0</v>
      </c>
      <c r="G111" s="16">
        <f>SUM(G112,G113)</f>
        <v>0</v>
      </c>
      <c r="H111" s="16" t="s">
        <v>66</v>
      </c>
      <c r="I111" s="16">
        <f>SUM(I112,I113)</f>
        <v>0</v>
      </c>
      <c r="J111" s="16">
        <f>SUM(J112,J113)</f>
        <v>0</v>
      </c>
      <c r="K111" s="16" t="s">
        <v>66</v>
      </c>
      <c r="L111" s="16">
        <f>SUM(L112,L113)</f>
        <v>0</v>
      </c>
    </row>
    <row r="112" spans="1:12" ht="81">
      <c r="A112" s="14">
        <v>1381</v>
      </c>
      <c r="B112" s="15" t="s">
        <v>187</v>
      </c>
      <c r="C112" s="14"/>
      <c r="D112" s="16">
        <f>SUM(E112,F112)</f>
        <v>0</v>
      </c>
      <c r="E112" s="16" t="s">
        <v>66</v>
      </c>
      <c r="F112" s="16">
        <v>0</v>
      </c>
      <c r="G112" s="16">
        <f>SUM(H112,I112)</f>
        <v>0</v>
      </c>
      <c r="H112" s="16" t="s">
        <v>66</v>
      </c>
      <c r="I112" s="16">
        <v>0</v>
      </c>
      <c r="J112" s="16">
        <f>SUM(K112,L112)</f>
        <v>0</v>
      </c>
      <c r="K112" s="16" t="s">
        <v>66</v>
      </c>
      <c r="L112" s="16">
        <v>0</v>
      </c>
    </row>
    <row r="113" spans="1:12" ht="81">
      <c r="A113" s="14">
        <v>1382</v>
      </c>
      <c r="B113" s="15" t="s">
        <v>188</v>
      </c>
      <c r="C113" s="14"/>
      <c r="D113" s="16">
        <f>SUM(E113,F113)</f>
        <v>0</v>
      </c>
      <c r="E113" s="16" t="s">
        <v>66</v>
      </c>
      <c r="F113" s="16">
        <v>0</v>
      </c>
      <c r="G113" s="16">
        <f>SUM(H113,I113)</f>
        <v>0</v>
      </c>
      <c r="H113" s="16" t="s">
        <v>66</v>
      </c>
      <c r="I113" s="16">
        <v>0</v>
      </c>
      <c r="J113" s="16">
        <f>SUM(K113,L113)</f>
        <v>0</v>
      </c>
      <c r="K113" s="16" t="s">
        <v>66</v>
      </c>
      <c r="L113" s="16">
        <v>0</v>
      </c>
    </row>
    <row r="114" spans="1:12" ht="27">
      <c r="A114" s="14">
        <v>1390</v>
      </c>
      <c r="B114" s="15" t="s">
        <v>189</v>
      </c>
      <c r="C114" s="14" t="s">
        <v>190</v>
      </c>
      <c r="D114" s="16">
        <f>SUM(D115,D117)</f>
        <v>9335761</v>
      </c>
      <c r="E114" s="16">
        <f>SUM(E115:E117)</f>
        <v>9335761</v>
      </c>
      <c r="F114" s="16">
        <f>SUM(F115:F117)</f>
        <v>0</v>
      </c>
      <c r="G114" s="16">
        <f>SUM(G115,G117)</f>
        <v>11135761</v>
      </c>
      <c r="H114" s="16">
        <f>SUM(H115:H117)</f>
        <v>11135761</v>
      </c>
      <c r="I114" s="16">
        <f>SUM(I115:I117)</f>
        <v>0</v>
      </c>
      <c r="J114" s="16">
        <f>SUM(J115,J117)</f>
        <v>12032082</v>
      </c>
      <c r="K114" s="16">
        <f>SUM(K115:K117)</f>
        <v>12032082</v>
      </c>
      <c r="L114" s="16">
        <f>SUM(L115:L117)</f>
        <v>0</v>
      </c>
    </row>
    <row r="115" spans="1:12" ht="27">
      <c r="A115" s="14">
        <v>1391</v>
      </c>
      <c r="B115" s="15" t="s">
        <v>191</v>
      </c>
      <c r="C115" s="14"/>
      <c r="D115" s="16">
        <f>SUM(E115,F115)</f>
        <v>0</v>
      </c>
      <c r="E115" s="16" t="s">
        <v>66</v>
      </c>
      <c r="F115" s="16">
        <v>0</v>
      </c>
      <c r="G115" s="16">
        <f>SUM(H115,I115)</f>
        <v>0</v>
      </c>
      <c r="H115" s="16" t="s">
        <v>66</v>
      </c>
      <c r="I115" s="16">
        <v>0</v>
      </c>
      <c r="J115" s="16">
        <f>SUM(K115,L115)</f>
        <v>0</v>
      </c>
      <c r="K115" s="16" t="s">
        <v>66</v>
      </c>
      <c r="L115" s="16">
        <v>0</v>
      </c>
    </row>
    <row r="116" spans="1:12" ht="40.5">
      <c r="A116" s="14">
        <v>1392</v>
      </c>
      <c r="B116" s="15" t="s">
        <v>192</v>
      </c>
      <c r="C116" s="14"/>
      <c r="D116" s="16">
        <f>SUM(E116,F116)</f>
        <v>0</v>
      </c>
      <c r="E116" s="16" t="s">
        <v>66</v>
      </c>
      <c r="F116" s="16">
        <v>0</v>
      </c>
      <c r="G116" s="16">
        <f>SUM(H116,I116)</f>
        <v>0</v>
      </c>
      <c r="H116" s="16" t="s">
        <v>66</v>
      </c>
      <c r="I116" s="16">
        <v>0</v>
      </c>
      <c r="J116" s="16">
        <f>SUM(K116,L116)</f>
        <v>0</v>
      </c>
      <c r="K116" s="16" t="s">
        <v>66</v>
      </c>
      <c r="L116" s="16">
        <v>0</v>
      </c>
    </row>
    <row r="117" spans="1:12" ht="40.5">
      <c r="A117" s="14">
        <v>1393</v>
      </c>
      <c r="B117" s="15" t="s">
        <v>193</v>
      </c>
      <c r="C117" s="14"/>
      <c r="D117" s="16">
        <f>SUM(E117,F117)</f>
        <v>9335761</v>
      </c>
      <c r="E117" s="16">
        <v>9335761</v>
      </c>
      <c r="F117" s="16">
        <v>0</v>
      </c>
      <c r="G117" s="16">
        <f>SUM(H117,I117)</f>
        <v>11135761</v>
      </c>
      <c r="H117" s="16">
        <v>11135761</v>
      </c>
      <c r="I117" s="16">
        <v>0</v>
      </c>
      <c r="J117" s="16">
        <f>SUM(K117,L117)</f>
        <v>12032082</v>
      </c>
      <c r="K117" s="16">
        <v>12032082</v>
      </c>
      <c r="L117" s="16">
        <v>0</v>
      </c>
    </row>
    <row r="118" spans="1:12" ht="13.5">
      <c r="A118" s="17"/>
      <c r="B118" s="18"/>
      <c r="C118" s="17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3.5">
      <c r="A119" s="2"/>
      <c r="B119" s="3"/>
      <c r="C119" s="2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3.5">
      <c r="A120" s="2"/>
      <c r="B120" s="3"/>
      <c r="C120" s="2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3.5">
      <c r="A121" s="2"/>
      <c r="B121" s="3"/>
      <c r="C121" s="2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3.5">
      <c r="A122" s="2"/>
      <c r="B122" s="3"/>
      <c r="C122" s="2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3.5">
      <c r="A123" s="2"/>
      <c r="B123" s="3"/>
      <c r="C123" s="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3.5">
      <c r="A124" s="2"/>
      <c r="B124" s="3"/>
      <c r="C124" s="2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3.5">
      <c r="A125" s="2"/>
      <c r="B125" s="3"/>
      <c r="C125" s="2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13.5">
      <c r="A126" s="2"/>
      <c r="B126" s="3"/>
      <c r="C126" s="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13.5">
      <c r="A127" s="2"/>
      <c r="B127" s="3"/>
      <c r="C127" s="2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13.5">
      <c r="A128" s="2"/>
      <c r="B128" s="3"/>
      <c r="C128" s="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3.5">
      <c r="A129" s="2"/>
      <c r="B129" s="3"/>
      <c r="C129" s="2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3.5">
      <c r="A130" s="2"/>
      <c r="B130" s="3"/>
      <c r="C130" s="2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3.5">
      <c r="A131" s="2"/>
      <c r="B131" s="3"/>
      <c r="C131" s="2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3.5">
      <c r="A132" s="2"/>
      <c r="B132" s="3"/>
      <c r="C132" s="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3.5">
      <c r="A133" s="2"/>
      <c r="B133" s="3"/>
      <c r="C133" s="2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3.5">
      <c r="A134" s="2"/>
      <c r="B134" s="3"/>
      <c r="C134" s="2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3.5">
      <c r="A135" s="2"/>
      <c r="B135" s="3"/>
      <c r="C135" s="2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3.5">
      <c r="A136" s="2"/>
      <c r="B136" s="3"/>
      <c r="C136" s="2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3.5">
      <c r="A137" s="2"/>
      <c r="B137" s="3"/>
      <c r="C137" s="2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3.5">
      <c r="A138" s="2"/>
      <c r="B138" s="3"/>
      <c r="C138" s="2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3.5">
      <c r="A139" s="2"/>
      <c r="B139" s="3"/>
      <c r="C139" s="2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3.5">
      <c r="A140" s="2"/>
      <c r="B140" s="3"/>
      <c r="C140" s="2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3.5">
      <c r="A141" s="2"/>
      <c r="B141" s="3"/>
      <c r="C141" s="2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3.5">
      <c r="A142" s="2"/>
      <c r="B142" s="3"/>
      <c r="C142" s="2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3.5">
      <c r="A143" s="2"/>
      <c r="B143" s="3"/>
      <c r="C143" s="2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3.5">
      <c r="A144" s="2"/>
      <c r="B144" s="3"/>
      <c r="C144" s="2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3.5">
      <c r="A145" s="2"/>
      <c r="B145" s="3"/>
      <c r="C145" s="2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3.5">
      <c r="A146" s="2"/>
      <c r="B146" s="3"/>
      <c r="C146" s="2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3.5">
      <c r="A147" s="2"/>
      <c r="B147" s="3"/>
      <c r="C147" s="2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3.5">
      <c r="A148" s="2"/>
      <c r="B148" s="3"/>
      <c r="C148" s="2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3.5">
      <c r="A149" s="2"/>
      <c r="B149" s="3"/>
      <c r="C149" s="2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3.5">
      <c r="A150" s="2"/>
      <c r="B150" s="3"/>
      <c r="C150" s="2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3.5">
      <c r="A151" s="2"/>
      <c r="B151" s="3"/>
      <c r="C151" s="2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3.5">
      <c r="A152" s="2"/>
      <c r="B152" s="3"/>
      <c r="C152" s="2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3.5">
      <c r="A153" s="2"/>
      <c r="B153" s="3"/>
      <c r="C153" s="2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3.5">
      <c r="A154" s="2"/>
      <c r="B154" s="3"/>
      <c r="C154" s="2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13.5">
      <c r="A155" s="2"/>
      <c r="B155" s="3"/>
      <c r="C155" s="2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3.5">
      <c r="A156" s="2"/>
      <c r="B156" s="3"/>
      <c r="C156" s="2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ht="13.5">
      <c r="A157" s="2"/>
      <c r="B157" s="3"/>
      <c r="C157" s="2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3.5">
      <c r="A158" s="2"/>
      <c r="B158" s="3"/>
      <c r="C158" s="2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3.5">
      <c r="A159" s="2"/>
      <c r="B159" s="3"/>
      <c r="C159" s="2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3.5">
      <c r="A160" s="2"/>
      <c r="B160" s="3"/>
      <c r="C160" s="2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13.5">
      <c r="A161" s="2"/>
      <c r="B161" s="3"/>
      <c r="C161" s="2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3.5">
      <c r="A162" s="2"/>
      <c r="B162" s="3"/>
      <c r="C162" s="2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13.5">
      <c r="A163" s="2"/>
      <c r="B163" s="3"/>
      <c r="C163" s="2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3.5">
      <c r="A164" s="2"/>
      <c r="B164" s="3"/>
      <c r="C164" s="2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3.5">
      <c r="A165" s="2"/>
      <c r="B165" s="3"/>
      <c r="C165" s="2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13.5">
      <c r="A166" s="2"/>
      <c r="B166" s="3"/>
      <c r="C166" s="2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3.5">
      <c r="A167" s="2"/>
      <c r="B167" s="3"/>
      <c r="C167" s="2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3.5">
      <c r="A168" s="2"/>
      <c r="B168" s="3"/>
      <c r="C168" s="2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3.5">
      <c r="A169" s="2"/>
      <c r="B169" s="3"/>
      <c r="C169" s="2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3.5">
      <c r="A170" s="2"/>
      <c r="B170" s="3"/>
      <c r="C170" s="2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3.5">
      <c r="A171" s="2"/>
      <c r="B171" s="3"/>
      <c r="C171" s="2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3.5">
      <c r="A172" s="2"/>
      <c r="B172" s="3"/>
      <c r="C172" s="2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3.5">
      <c r="A173" s="2"/>
      <c r="B173" s="3"/>
      <c r="C173" s="2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3.5">
      <c r="A174" s="2"/>
      <c r="B174" s="3"/>
      <c r="C174" s="2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3.5">
      <c r="A175" s="2"/>
      <c r="B175" s="3"/>
      <c r="C175" s="2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3.5">
      <c r="A176" s="2"/>
      <c r="B176" s="3"/>
      <c r="C176" s="2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3.5">
      <c r="A177" s="2"/>
      <c r="B177" s="3"/>
      <c r="C177" s="2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3.5">
      <c r="A178" s="2"/>
      <c r="B178" s="3"/>
      <c r="C178" s="2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3.5">
      <c r="A179" s="2"/>
      <c r="B179" s="3"/>
      <c r="C179" s="2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3.5">
      <c r="A180" s="2"/>
      <c r="B180" s="3"/>
      <c r="C180" s="2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3.5">
      <c r="A181" s="2"/>
      <c r="B181" s="3"/>
      <c r="C181" s="2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3.5">
      <c r="A182" s="2"/>
      <c r="B182" s="3"/>
      <c r="C182" s="2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3.5">
      <c r="A183" s="2"/>
      <c r="B183" s="3"/>
      <c r="C183" s="2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3.5">
      <c r="A184" s="2"/>
      <c r="B184" s="3"/>
      <c r="C184" s="2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3.5">
      <c r="A185" s="2"/>
      <c r="B185" s="3"/>
      <c r="C185" s="2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3.5">
      <c r="A186" s="2"/>
      <c r="B186" s="3"/>
      <c r="C186" s="2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3.5">
      <c r="A187" s="2"/>
      <c r="B187" s="3"/>
      <c r="C187" s="2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3.5">
      <c r="A188" s="2"/>
      <c r="B188" s="3"/>
      <c r="C188" s="2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3.5">
      <c r="A189" s="2"/>
      <c r="B189" s="3"/>
      <c r="C189" s="2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3.5">
      <c r="A190" s="2"/>
      <c r="B190" s="3"/>
      <c r="C190" s="2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3.5">
      <c r="A191" s="2"/>
      <c r="B191" s="3"/>
      <c r="C191" s="2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3.5">
      <c r="A192" s="2"/>
      <c r="B192" s="3"/>
      <c r="C192" s="2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ht="13.5">
      <c r="A193" s="2"/>
      <c r="B193" s="3"/>
      <c r="C193" s="2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3.5">
      <c r="A194" s="2"/>
      <c r="B194" s="3"/>
      <c r="C194" s="2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3.5">
      <c r="A195" s="2"/>
      <c r="B195" s="3"/>
      <c r="C195" s="2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13.5">
      <c r="A196" s="2"/>
      <c r="B196" s="3"/>
      <c r="C196" s="2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3.5">
      <c r="A197" s="2"/>
      <c r="B197" s="3"/>
      <c r="C197" s="2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3.5">
      <c r="A198" s="2"/>
      <c r="B198" s="3"/>
      <c r="C198" s="2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3.5">
      <c r="A199" s="2"/>
      <c r="B199" s="3"/>
      <c r="C199" s="2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3.5">
      <c r="A200" s="2"/>
      <c r="B200" s="3"/>
      <c r="C200" s="2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ht="13.5">
      <c r="A201" s="2"/>
      <c r="B201" s="3"/>
      <c r="C201" s="2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ht="13.5">
      <c r="A202" s="2"/>
      <c r="B202" s="3"/>
      <c r="C202" s="2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ht="13.5">
      <c r="A203" s="2"/>
      <c r="B203" s="3"/>
      <c r="C203" s="2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13.5">
      <c r="A204" s="2"/>
      <c r="B204" s="3"/>
      <c r="C204" s="2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13.5">
      <c r="A205" s="2"/>
      <c r="B205" s="3"/>
      <c r="C205" s="2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ht="13.5">
      <c r="A206" s="2"/>
      <c r="B206" s="3"/>
      <c r="C206" s="2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13.5">
      <c r="A207" s="2"/>
      <c r="B207" s="3"/>
      <c r="C207" s="2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ht="13.5">
      <c r="A208" s="2"/>
      <c r="B208" s="3"/>
      <c r="C208" s="2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ht="13.5">
      <c r="A209" s="2"/>
      <c r="B209" s="3"/>
      <c r="C209" s="2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ht="13.5">
      <c r="A210" s="2"/>
      <c r="B210" s="3"/>
      <c r="C210" s="2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ht="13.5">
      <c r="A211" s="2"/>
      <c r="B211" s="3"/>
      <c r="C211" s="2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3.5">
      <c r="A212" s="2"/>
      <c r="B212" s="3"/>
      <c r="C212" s="2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ht="13.5">
      <c r="A213" s="2"/>
      <c r="B213" s="3"/>
      <c r="C213" s="2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13.5">
      <c r="A214" s="2"/>
      <c r="B214" s="3"/>
      <c r="C214" s="2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13.5">
      <c r="A215" s="2"/>
      <c r="B215" s="3"/>
      <c r="C215" s="2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ht="13.5">
      <c r="A216" s="2"/>
      <c r="B216" s="3"/>
      <c r="C216" s="2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ht="13.5">
      <c r="A217" s="2"/>
      <c r="B217" s="3"/>
      <c r="C217" s="2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ht="13.5">
      <c r="A218" s="2"/>
      <c r="B218" s="3"/>
      <c r="C218" s="2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ht="13.5">
      <c r="A219" s="2"/>
      <c r="B219" s="3"/>
      <c r="C219" s="2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13.5">
      <c r="A220" s="2"/>
      <c r="B220" s="3"/>
      <c r="C220" s="2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ht="13.5">
      <c r="A221" s="2"/>
      <c r="B221" s="3"/>
      <c r="C221" s="2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13.5">
      <c r="A222" s="2"/>
      <c r="B222" s="3"/>
      <c r="C222" s="2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13.5">
      <c r="A223" s="2"/>
      <c r="B223" s="3"/>
      <c r="C223" s="2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13.5">
      <c r="A224" s="2"/>
      <c r="B224" s="3"/>
      <c r="C224" s="2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13.5">
      <c r="A225" s="2"/>
      <c r="B225" s="3"/>
      <c r="C225" s="2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ht="13.5">
      <c r="A226" s="2"/>
      <c r="B226" s="3"/>
      <c r="C226" s="2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ht="13.5">
      <c r="A227" s="2"/>
      <c r="B227" s="3"/>
      <c r="C227" s="2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3.5">
      <c r="A228" s="2"/>
      <c r="B228" s="3"/>
      <c r="C228" s="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3.5">
      <c r="A229" s="2"/>
      <c r="B229" s="3"/>
      <c r="C229" s="2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3.5">
      <c r="A230" s="2"/>
      <c r="B230" s="3"/>
      <c r="C230" s="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3.5">
      <c r="A231" s="2"/>
      <c r="B231" s="3"/>
      <c r="C231" s="2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3.5">
      <c r="A232" s="2"/>
      <c r="B232" s="3"/>
      <c r="C232" s="2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3.5">
      <c r="A233" s="2"/>
      <c r="B233" s="3"/>
      <c r="C233" s="2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3.5">
      <c r="A234" s="2"/>
      <c r="B234" s="3"/>
      <c r="C234" s="2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3.5">
      <c r="A235" s="2"/>
      <c r="B235" s="3"/>
      <c r="C235" s="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>
      <c r="A236" s="2"/>
      <c r="B236" s="3"/>
      <c r="C236" s="2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3.5">
      <c r="A237" s="2"/>
      <c r="B237" s="3"/>
      <c r="C237" s="2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3.5">
      <c r="A238" s="2"/>
      <c r="B238" s="3"/>
      <c r="C238" s="2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3.5">
      <c r="A239" s="2"/>
      <c r="B239" s="3"/>
      <c r="C239" s="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3.5">
      <c r="A240" s="2"/>
      <c r="B240" s="3"/>
      <c r="C240" s="2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3.5">
      <c r="A241" s="2"/>
      <c r="B241" s="3"/>
      <c r="C241" s="2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3.5">
      <c r="A242" s="2"/>
      <c r="B242" s="3"/>
      <c r="C242" s="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3.5">
      <c r="A243" s="2"/>
      <c r="B243" s="3"/>
      <c r="C243" s="2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3.5">
      <c r="A244" s="2"/>
      <c r="B244" s="3"/>
      <c r="C244" s="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3.5">
      <c r="A245" s="2"/>
      <c r="B245" s="3"/>
      <c r="C245" s="2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3.5">
      <c r="A246" s="2"/>
      <c r="B246" s="3"/>
      <c r="C246" s="2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3.5">
      <c r="A247" s="2"/>
      <c r="B247" s="3"/>
      <c r="C247" s="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3.5">
      <c r="A248" s="2"/>
      <c r="B248" s="3"/>
      <c r="C248" s="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3.5">
      <c r="A249" s="2"/>
      <c r="B249" s="3"/>
      <c r="C249" s="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3.5">
      <c r="A250" s="2"/>
      <c r="B250" s="3"/>
      <c r="C250" s="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3.5">
      <c r="A251" s="2"/>
      <c r="B251" s="3"/>
      <c r="C251" s="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3.5">
      <c r="A252" s="2"/>
      <c r="B252" s="3"/>
      <c r="C252" s="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3.5">
      <c r="A253" s="2"/>
      <c r="B253" s="3"/>
      <c r="C253" s="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3.5">
      <c r="A254" s="2"/>
      <c r="B254" s="3"/>
      <c r="C254" s="2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3.5">
      <c r="A255" s="2"/>
      <c r="B255" s="3"/>
      <c r="C255" s="2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3.5">
      <c r="A256" s="2"/>
      <c r="B256" s="3"/>
      <c r="C256" s="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3.5">
      <c r="A257" s="2"/>
      <c r="B257" s="3"/>
      <c r="C257" s="2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3.5">
      <c r="A258" s="2"/>
      <c r="B258" s="3"/>
      <c r="C258" s="2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2"/>
      <c r="B259" s="3"/>
      <c r="C259" s="2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3.5">
      <c r="A260" s="2"/>
      <c r="B260" s="3"/>
      <c r="C260" s="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3.5">
      <c r="A261" s="2"/>
      <c r="B261" s="3"/>
      <c r="C261" s="2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3.5">
      <c r="A262" s="2"/>
      <c r="B262" s="3"/>
      <c r="C262" s="2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3.5">
      <c r="A263" s="2"/>
      <c r="B263" s="3"/>
      <c r="C263" s="2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3.5">
      <c r="A264" s="2"/>
      <c r="B264" s="3"/>
      <c r="C264" s="2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3.5">
      <c r="A265" s="2"/>
      <c r="B265" s="3"/>
      <c r="C265" s="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3.5">
      <c r="A266" s="2"/>
      <c r="B266" s="3"/>
      <c r="C266" s="2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3.5">
      <c r="A267" s="2"/>
      <c r="B267" s="3"/>
      <c r="C267" s="2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3.5">
      <c r="A268" s="2"/>
      <c r="B268" s="3"/>
      <c r="C268" s="2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3.5">
      <c r="A269" s="2"/>
      <c r="B269" s="3"/>
      <c r="C269" s="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3.5">
      <c r="A270" s="2"/>
      <c r="B270" s="3"/>
      <c r="C270" s="2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3.5">
      <c r="A271" s="2"/>
      <c r="B271" s="3"/>
      <c r="C271" s="2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3.5">
      <c r="A272" s="2"/>
      <c r="B272" s="3"/>
      <c r="C272" s="2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3.5">
      <c r="A273" s="2"/>
      <c r="B273" s="3"/>
      <c r="C273" s="2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3.5">
      <c r="A274" s="2"/>
      <c r="B274" s="3"/>
      <c r="C274" s="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3.5">
      <c r="A275" s="2"/>
      <c r="B275" s="3"/>
      <c r="C275" s="2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3.5">
      <c r="A276" s="2"/>
      <c r="B276" s="3"/>
      <c r="C276" s="2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3.5">
      <c r="A277" s="2"/>
      <c r="B277" s="3"/>
      <c r="C277" s="2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3.5">
      <c r="A278" s="2"/>
      <c r="B278" s="3"/>
      <c r="C278" s="2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3.5">
      <c r="A279" s="2"/>
      <c r="B279" s="3"/>
      <c r="C279" s="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3.5">
      <c r="A280" s="2"/>
      <c r="B280" s="3"/>
      <c r="C280" s="2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3.5">
      <c r="A281" s="2"/>
      <c r="B281" s="3"/>
      <c r="C281" s="2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3.5">
      <c r="A282" s="2"/>
      <c r="B282" s="3"/>
      <c r="C282" s="2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3.5">
      <c r="A283" s="2"/>
      <c r="B283" s="3"/>
      <c r="C283" s="2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3.5">
      <c r="A284" s="2"/>
      <c r="B284" s="3"/>
      <c r="C284" s="2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3.5">
      <c r="A285" s="2"/>
      <c r="B285" s="3"/>
      <c r="C285" s="2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3.5">
      <c r="A286" s="2"/>
      <c r="B286" s="3"/>
      <c r="C286" s="2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3.5">
      <c r="A287" s="2"/>
      <c r="B287" s="3"/>
      <c r="C287" s="2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3.5">
      <c r="A288" s="2"/>
      <c r="B288" s="3"/>
      <c r="C288" s="2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3.5">
      <c r="A289" s="2"/>
      <c r="B289" s="3"/>
      <c r="C289" s="2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3.5">
      <c r="A290" s="2"/>
      <c r="B290" s="3"/>
      <c r="C290" s="2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3.5">
      <c r="A291" s="2"/>
      <c r="B291" s="3"/>
      <c r="C291" s="2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3.5">
      <c r="A292" s="2"/>
      <c r="B292" s="3"/>
      <c r="C292" s="2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3.5">
      <c r="A293" s="2"/>
      <c r="B293" s="3"/>
      <c r="C293" s="2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3.5">
      <c r="A294" s="2"/>
      <c r="B294" s="3"/>
      <c r="C294" s="2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3.5">
      <c r="A295" s="2"/>
      <c r="B295" s="3"/>
      <c r="C295" s="2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3.5">
      <c r="A296" s="2"/>
      <c r="B296" s="3"/>
      <c r="C296" s="2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3.5">
      <c r="A297" s="2"/>
      <c r="B297" s="3"/>
      <c r="C297" s="2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3.5">
      <c r="A298" s="2"/>
      <c r="B298" s="3"/>
      <c r="C298" s="2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3.5">
      <c r="A299" s="2"/>
      <c r="B299" s="3"/>
      <c r="C299" s="2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3.5">
      <c r="A300" s="2"/>
      <c r="B300" s="3"/>
      <c r="C300" s="2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3.5">
      <c r="A301" s="2"/>
      <c r="B301" s="3"/>
      <c r="C301" s="2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3.5">
      <c r="A302" s="2"/>
      <c r="B302" s="3"/>
      <c r="C302" s="2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3.5">
      <c r="A303" s="2"/>
      <c r="B303" s="3"/>
      <c r="C303" s="2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3.5">
      <c r="A304" s="2"/>
      <c r="B304" s="3"/>
      <c r="C304" s="2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3.5">
      <c r="A305" s="2"/>
      <c r="B305" s="3"/>
      <c r="C305" s="2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3.5">
      <c r="A306" s="2"/>
      <c r="B306" s="3"/>
      <c r="C306" s="2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3.5">
      <c r="A307" s="2"/>
      <c r="B307" s="3"/>
      <c r="C307" s="2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3.5">
      <c r="A308" s="2"/>
      <c r="B308" s="3"/>
      <c r="C308" s="2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3.5">
      <c r="A309" s="2"/>
      <c r="B309" s="3"/>
      <c r="C309" s="2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3.5">
      <c r="A310" s="2"/>
      <c r="B310" s="3"/>
      <c r="C310" s="2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3.5">
      <c r="A311" s="2"/>
      <c r="B311" s="3"/>
      <c r="C311" s="2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3.5">
      <c r="A312" s="2"/>
      <c r="B312" s="3"/>
      <c r="C312" s="2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3.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3.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3.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3.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3.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3.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3.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3.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3.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3.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3.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3.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3.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3.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3.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3.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3.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3.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</row>
  </sheetData>
  <sheetProtection/>
  <mergeCells count="15">
    <mergeCell ref="A7:A8"/>
    <mergeCell ref="B7:B9"/>
    <mergeCell ref="C7:C9"/>
    <mergeCell ref="D7:D8"/>
    <mergeCell ref="K7:L7"/>
    <mergeCell ref="E8:F8"/>
    <mergeCell ref="E1:J1"/>
    <mergeCell ref="B3:T4"/>
    <mergeCell ref="V4:W4"/>
    <mergeCell ref="H8:I8"/>
    <mergeCell ref="K8:L8"/>
    <mergeCell ref="E7:F7"/>
    <mergeCell ref="G7:G8"/>
    <mergeCell ref="H7:I7"/>
    <mergeCell ref="J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56"/>
  <sheetViews>
    <sheetView zoomScalePageLayoutView="0" workbookViewId="0" topLeftCell="A1">
      <selection activeCell="D3" sqref="D3:Q5"/>
    </sheetView>
  </sheetViews>
  <sheetFormatPr defaultColWidth="9.140625" defaultRowHeight="12.75"/>
  <cols>
    <col min="1" max="1" width="7.421875" style="21" customWidth="1"/>
    <col min="2" max="2" width="46.28125" style="21" customWidth="1"/>
    <col min="3" max="3" width="8.28125" style="21" customWidth="1"/>
    <col min="4" max="4" width="8.57421875" style="21" customWidth="1"/>
    <col min="5" max="5" width="6.28125" style="21" customWidth="1"/>
    <col min="6" max="6" width="18.57421875" style="21" customWidth="1"/>
    <col min="7" max="7" width="15.421875" style="21" customWidth="1"/>
    <col min="8" max="8" width="14.7109375" style="21" customWidth="1"/>
    <col min="9" max="9" width="18.57421875" style="21" customWidth="1"/>
    <col min="10" max="11" width="14.8515625" style="21" customWidth="1"/>
    <col min="12" max="12" width="18.57421875" style="50" customWidth="1"/>
    <col min="13" max="14" width="14.8515625" style="21" customWidth="1"/>
  </cols>
  <sheetData>
    <row r="1" s="67" customFormat="1" ht="12.75"/>
    <row r="2" spans="2:11" s="67" customFormat="1" ht="24.75" customHeight="1">
      <c r="B2" s="82"/>
      <c r="C2" s="82"/>
      <c r="D2" s="82"/>
      <c r="E2" s="82"/>
      <c r="F2" s="82"/>
      <c r="G2" s="82"/>
      <c r="H2" s="94" t="s">
        <v>652</v>
      </c>
      <c r="I2" s="94"/>
      <c r="J2" s="94"/>
      <c r="K2" s="94"/>
    </row>
    <row r="3" spans="4:17" s="67" customFormat="1" ht="18" customHeight="1">
      <c r="D3" s="95" t="s">
        <v>654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4:17" s="67" customFormat="1" ht="12.75"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4:22" s="67" customFormat="1" ht="32.25" customHeight="1"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S5" s="81" t="s">
        <v>653</v>
      </c>
      <c r="T5" s="82"/>
      <c r="U5" s="82"/>
      <c r="V5" s="82"/>
    </row>
    <row r="6" spans="1:1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3"/>
      <c r="M6" s="2"/>
      <c r="N6" s="2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4"/>
      <c r="M7" s="4"/>
      <c r="N7" s="4"/>
    </row>
    <row r="8" spans="1:14" ht="14.25">
      <c r="A8" s="87" t="s">
        <v>49</v>
      </c>
      <c r="B8" s="97" t="s">
        <v>194</v>
      </c>
      <c r="C8" s="87" t="s">
        <v>195</v>
      </c>
      <c r="D8" s="87" t="s">
        <v>196</v>
      </c>
      <c r="E8" s="87" t="s">
        <v>197</v>
      </c>
      <c r="F8" s="85" t="s">
        <v>53</v>
      </c>
      <c r="G8" s="93"/>
      <c r="H8" s="86"/>
      <c r="I8" s="85" t="s">
        <v>54</v>
      </c>
      <c r="J8" s="93"/>
      <c r="K8" s="86"/>
      <c r="L8" s="85" t="s">
        <v>55</v>
      </c>
      <c r="M8" s="93"/>
      <c r="N8" s="86"/>
    </row>
    <row r="9" spans="1:14" ht="14.25">
      <c r="A9" s="88"/>
      <c r="B9" s="98"/>
      <c r="C9" s="89"/>
      <c r="D9" s="89"/>
      <c r="E9" s="89"/>
      <c r="F9" s="5" t="s">
        <v>52</v>
      </c>
      <c r="G9" s="83" t="s">
        <v>198</v>
      </c>
      <c r="H9" s="84"/>
      <c r="I9" s="5" t="s">
        <v>52</v>
      </c>
      <c r="J9" s="83" t="s">
        <v>56</v>
      </c>
      <c r="K9" s="84"/>
      <c r="L9" s="25" t="s">
        <v>52</v>
      </c>
      <c r="M9" s="85" t="s">
        <v>56</v>
      </c>
      <c r="N9" s="86"/>
    </row>
    <row r="10" spans="1:14" ht="28.5">
      <c r="A10" s="5" t="s">
        <v>57</v>
      </c>
      <c r="B10" s="99"/>
      <c r="C10" s="88"/>
      <c r="D10" s="88"/>
      <c r="E10" s="88"/>
      <c r="F10" s="5" t="s">
        <v>199</v>
      </c>
      <c r="G10" s="6" t="s">
        <v>200</v>
      </c>
      <c r="H10" s="6" t="s">
        <v>201</v>
      </c>
      <c r="I10" s="5" t="s">
        <v>202</v>
      </c>
      <c r="J10" s="6" t="s">
        <v>200</v>
      </c>
      <c r="K10" s="6" t="s">
        <v>201</v>
      </c>
      <c r="L10" s="25" t="s">
        <v>203</v>
      </c>
      <c r="M10" s="6" t="s">
        <v>200</v>
      </c>
      <c r="N10" s="6" t="s">
        <v>201</v>
      </c>
    </row>
    <row r="11" spans="1:14" ht="14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7">
        <v>12</v>
      </c>
      <c r="M11" s="26">
        <v>13</v>
      </c>
      <c r="N11" s="26">
        <v>14</v>
      </c>
    </row>
    <row r="12" spans="1:14" ht="54">
      <c r="A12" s="8">
        <v>2000</v>
      </c>
      <c r="B12" s="9" t="s">
        <v>204</v>
      </c>
      <c r="C12" s="28" t="s">
        <v>66</v>
      </c>
      <c r="D12" s="28" t="s">
        <v>66</v>
      </c>
      <c r="E12" s="28" t="s">
        <v>66</v>
      </c>
      <c r="F12" s="10">
        <f aca="true" t="shared" si="0" ref="F12:N12">SUM(F13,F47,F64,F93,F146,F166,F186,F215,F245,F276,F308)</f>
        <v>827689362.1</v>
      </c>
      <c r="G12" s="10">
        <f t="shared" si="0"/>
        <v>650569284</v>
      </c>
      <c r="H12" s="10">
        <f t="shared" si="0"/>
        <v>177120078.1</v>
      </c>
      <c r="I12" s="10">
        <f t="shared" si="0"/>
        <v>952680092.1</v>
      </c>
      <c r="J12" s="10">
        <f t="shared" si="0"/>
        <v>665945714</v>
      </c>
      <c r="K12" s="10">
        <f t="shared" si="0"/>
        <v>286734378.1</v>
      </c>
      <c r="L12" s="29">
        <f t="shared" si="0"/>
        <v>639935986.3</v>
      </c>
      <c r="M12" s="10">
        <f t="shared" si="0"/>
        <v>577738285.3</v>
      </c>
      <c r="N12" s="10">
        <f t="shared" si="0"/>
        <v>62197701</v>
      </c>
    </row>
    <row r="13" spans="1:14" ht="54">
      <c r="A13" s="30">
        <v>2100</v>
      </c>
      <c r="B13" s="31" t="s">
        <v>205</v>
      </c>
      <c r="C13" s="32" t="s">
        <v>206</v>
      </c>
      <c r="D13" s="32" t="s">
        <v>207</v>
      </c>
      <c r="E13" s="32" t="s">
        <v>207</v>
      </c>
      <c r="F13" s="33">
        <f aca="true" t="shared" si="1" ref="F13:N13">SUM(F15,F20,F24,F29,F32,F35,F38,F41)</f>
        <v>182040727</v>
      </c>
      <c r="G13" s="33">
        <f t="shared" si="1"/>
        <v>166100727</v>
      </c>
      <c r="H13" s="33">
        <f t="shared" si="1"/>
        <v>15940000</v>
      </c>
      <c r="I13" s="33">
        <f t="shared" si="1"/>
        <v>177928110</v>
      </c>
      <c r="J13" s="33">
        <f t="shared" si="1"/>
        <v>158994110</v>
      </c>
      <c r="K13" s="33">
        <f t="shared" si="1"/>
        <v>18934000</v>
      </c>
      <c r="L13" s="34">
        <f t="shared" si="1"/>
        <v>149469131.5</v>
      </c>
      <c r="M13" s="33">
        <f t="shared" si="1"/>
        <v>138485131.5</v>
      </c>
      <c r="N13" s="33">
        <f t="shared" si="1"/>
        <v>10984000</v>
      </c>
    </row>
    <row r="14" spans="1:14" ht="13.5">
      <c r="A14" s="14"/>
      <c r="B14" s="15" t="s">
        <v>208</v>
      </c>
      <c r="C14" s="35"/>
      <c r="D14" s="35"/>
      <c r="E14" s="35"/>
      <c r="F14" s="36"/>
      <c r="G14" s="36"/>
      <c r="H14" s="36"/>
      <c r="I14" s="36"/>
      <c r="J14" s="36"/>
      <c r="K14" s="36"/>
      <c r="L14" s="37"/>
      <c r="M14" s="36"/>
      <c r="N14" s="36"/>
    </row>
    <row r="15" spans="1:14" ht="40.5">
      <c r="A15" s="38">
        <v>2110</v>
      </c>
      <c r="B15" s="39" t="s">
        <v>209</v>
      </c>
      <c r="C15" s="40" t="s">
        <v>206</v>
      </c>
      <c r="D15" s="40" t="s">
        <v>206</v>
      </c>
      <c r="E15" s="40" t="s">
        <v>207</v>
      </c>
      <c r="F15" s="41">
        <f aca="true" t="shared" si="2" ref="F15:N15">SUM(F17:F19)</f>
        <v>165597927</v>
      </c>
      <c r="G15" s="41">
        <f t="shared" si="2"/>
        <v>149657927</v>
      </c>
      <c r="H15" s="41">
        <f t="shared" si="2"/>
        <v>15940000</v>
      </c>
      <c r="I15" s="41">
        <f t="shared" si="2"/>
        <v>158427310</v>
      </c>
      <c r="J15" s="41">
        <f t="shared" si="2"/>
        <v>144051310</v>
      </c>
      <c r="K15" s="41">
        <f t="shared" si="2"/>
        <v>14376000</v>
      </c>
      <c r="L15" s="42">
        <f t="shared" si="2"/>
        <v>138235670.5</v>
      </c>
      <c r="M15" s="41">
        <f t="shared" si="2"/>
        <v>131738670.5</v>
      </c>
      <c r="N15" s="41">
        <f t="shared" si="2"/>
        <v>6497000</v>
      </c>
    </row>
    <row r="16" spans="1:14" ht="13.5">
      <c r="A16" s="14"/>
      <c r="B16" s="15" t="s">
        <v>210</v>
      </c>
      <c r="C16" s="35"/>
      <c r="D16" s="35"/>
      <c r="E16" s="35"/>
      <c r="F16" s="36"/>
      <c r="G16" s="36"/>
      <c r="H16" s="36"/>
      <c r="I16" s="36"/>
      <c r="J16" s="36"/>
      <c r="K16" s="36"/>
      <c r="L16" s="37"/>
      <c r="M16" s="36"/>
      <c r="N16" s="36"/>
    </row>
    <row r="17" spans="1:14" ht="27">
      <c r="A17" s="14">
        <v>2111</v>
      </c>
      <c r="B17" s="15" t="s">
        <v>211</v>
      </c>
      <c r="C17" s="35" t="s">
        <v>206</v>
      </c>
      <c r="D17" s="35" t="s">
        <v>206</v>
      </c>
      <c r="E17" s="35" t="s">
        <v>206</v>
      </c>
      <c r="F17" s="16">
        <f>SUM(G17,H17)</f>
        <v>165597927</v>
      </c>
      <c r="G17" s="16">
        <v>149657927</v>
      </c>
      <c r="H17" s="16">
        <v>15940000</v>
      </c>
      <c r="I17" s="16">
        <f>SUM(J17,K17)</f>
        <v>158427310</v>
      </c>
      <c r="J17" s="16">
        <v>144051310</v>
      </c>
      <c r="K17" s="16">
        <v>14376000</v>
      </c>
      <c r="L17" s="43">
        <f>SUM(M17,N17)</f>
        <v>138235670.5</v>
      </c>
      <c r="M17" s="16">
        <v>131738670.5</v>
      </c>
      <c r="N17" s="16">
        <v>6497000</v>
      </c>
    </row>
    <row r="18" spans="1:14" ht="27">
      <c r="A18" s="14">
        <v>2112</v>
      </c>
      <c r="B18" s="15" t="s">
        <v>212</v>
      </c>
      <c r="C18" s="35" t="s">
        <v>206</v>
      </c>
      <c r="D18" s="35" t="s">
        <v>206</v>
      </c>
      <c r="E18" s="35" t="s">
        <v>213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43">
        <f>SUM(M18,N18)</f>
        <v>0</v>
      </c>
      <c r="M18" s="16">
        <v>0</v>
      </c>
      <c r="N18" s="16">
        <v>0</v>
      </c>
    </row>
    <row r="19" spans="1:14" ht="13.5">
      <c r="A19" s="14">
        <v>2113</v>
      </c>
      <c r="B19" s="15" t="s">
        <v>214</v>
      </c>
      <c r="C19" s="35" t="s">
        <v>206</v>
      </c>
      <c r="D19" s="35" t="s">
        <v>206</v>
      </c>
      <c r="E19" s="35" t="s">
        <v>215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43">
        <f>SUM(M19,N19)</f>
        <v>0</v>
      </c>
      <c r="M19" s="16">
        <v>0</v>
      </c>
      <c r="N19" s="16">
        <v>0</v>
      </c>
    </row>
    <row r="20" spans="1:14" ht="14.25">
      <c r="A20" s="38">
        <v>2120</v>
      </c>
      <c r="B20" s="39" t="s">
        <v>216</v>
      </c>
      <c r="C20" s="40" t="s">
        <v>206</v>
      </c>
      <c r="D20" s="40" t="s">
        <v>213</v>
      </c>
      <c r="E20" s="40" t="s">
        <v>207</v>
      </c>
      <c r="F20" s="41">
        <f aca="true" t="shared" si="3" ref="F20:N20">SUM(F22:F23)</f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2">
        <f t="shared" si="3"/>
        <v>0</v>
      </c>
      <c r="M20" s="41">
        <f t="shared" si="3"/>
        <v>0</v>
      </c>
      <c r="N20" s="41">
        <f t="shared" si="3"/>
        <v>0</v>
      </c>
    </row>
    <row r="21" spans="1:14" ht="13.5">
      <c r="A21" s="14"/>
      <c r="B21" s="15" t="s">
        <v>210</v>
      </c>
      <c r="C21" s="35"/>
      <c r="D21" s="35"/>
      <c r="E21" s="35"/>
      <c r="F21" s="36"/>
      <c r="G21" s="36"/>
      <c r="H21" s="36"/>
      <c r="I21" s="36"/>
      <c r="J21" s="36"/>
      <c r="K21" s="36"/>
      <c r="L21" s="37"/>
      <c r="M21" s="36"/>
      <c r="N21" s="36"/>
    </row>
    <row r="22" spans="1:14" ht="13.5">
      <c r="A22" s="14">
        <v>2121</v>
      </c>
      <c r="B22" s="15" t="s">
        <v>217</v>
      </c>
      <c r="C22" s="35" t="s">
        <v>206</v>
      </c>
      <c r="D22" s="35" t="s">
        <v>213</v>
      </c>
      <c r="E22" s="35" t="s">
        <v>206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43">
        <f>SUM(M22,N22)</f>
        <v>0</v>
      </c>
      <c r="M22" s="16">
        <v>0</v>
      </c>
      <c r="N22" s="16">
        <v>0</v>
      </c>
    </row>
    <row r="23" spans="1:14" ht="27">
      <c r="A23" s="14">
        <v>2122</v>
      </c>
      <c r="B23" s="15" t="s">
        <v>218</v>
      </c>
      <c r="C23" s="35" t="s">
        <v>206</v>
      </c>
      <c r="D23" s="35" t="s">
        <v>213</v>
      </c>
      <c r="E23" s="35" t="s">
        <v>213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43">
        <f>SUM(M23,N23)</f>
        <v>0</v>
      </c>
      <c r="M23" s="16">
        <v>0</v>
      </c>
      <c r="N23" s="16">
        <v>0</v>
      </c>
    </row>
    <row r="24" spans="1:14" ht="14.25">
      <c r="A24" s="38">
        <v>2130</v>
      </c>
      <c r="B24" s="39" t="s">
        <v>219</v>
      </c>
      <c r="C24" s="40" t="s">
        <v>206</v>
      </c>
      <c r="D24" s="40" t="s">
        <v>215</v>
      </c>
      <c r="E24" s="40" t="s">
        <v>207</v>
      </c>
      <c r="F24" s="41">
        <f aca="true" t="shared" si="4" ref="F24:N24">SUM(F26:F28)</f>
        <v>11442800</v>
      </c>
      <c r="G24" s="41">
        <f t="shared" si="4"/>
        <v>11442800</v>
      </c>
      <c r="H24" s="41">
        <f t="shared" si="4"/>
        <v>0</v>
      </c>
      <c r="I24" s="41">
        <f t="shared" si="4"/>
        <v>9942800</v>
      </c>
      <c r="J24" s="41">
        <f t="shared" si="4"/>
        <v>9942800</v>
      </c>
      <c r="K24" s="41">
        <f t="shared" si="4"/>
        <v>0</v>
      </c>
      <c r="L24" s="42">
        <f t="shared" si="4"/>
        <v>6052111</v>
      </c>
      <c r="M24" s="41">
        <f t="shared" si="4"/>
        <v>6052111</v>
      </c>
      <c r="N24" s="41">
        <f t="shared" si="4"/>
        <v>0</v>
      </c>
    </row>
    <row r="25" spans="1:14" ht="13.5">
      <c r="A25" s="14"/>
      <c r="B25" s="15" t="s">
        <v>210</v>
      </c>
      <c r="C25" s="35"/>
      <c r="D25" s="35"/>
      <c r="E25" s="35"/>
      <c r="F25" s="36"/>
      <c r="G25" s="36"/>
      <c r="H25" s="36"/>
      <c r="I25" s="36"/>
      <c r="J25" s="36"/>
      <c r="K25" s="36"/>
      <c r="L25" s="37"/>
      <c r="M25" s="36"/>
      <c r="N25" s="36"/>
    </row>
    <row r="26" spans="1:14" ht="27">
      <c r="A26" s="14">
        <v>2131</v>
      </c>
      <c r="B26" s="15" t="s">
        <v>220</v>
      </c>
      <c r="C26" s="35" t="s">
        <v>206</v>
      </c>
      <c r="D26" s="35" t="s">
        <v>215</v>
      </c>
      <c r="E26" s="35" t="s">
        <v>206</v>
      </c>
      <c r="F26" s="16">
        <f>SUM(G26,H26)</f>
        <v>2876800</v>
      </c>
      <c r="G26" s="16">
        <v>2876800</v>
      </c>
      <c r="H26" s="16">
        <v>0</v>
      </c>
      <c r="I26" s="16">
        <f>SUM(J26,K26)</f>
        <v>2876800</v>
      </c>
      <c r="J26" s="16">
        <v>2876800</v>
      </c>
      <c r="K26" s="16">
        <v>0</v>
      </c>
      <c r="L26" s="43">
        <f>SUM(M26,N26)</f>
        <v>2390665</v>
      </c>
      <c r="M26" s="16">
        <v>2390665</v>
      </c>
      <c r="N26" s="16">
        <v>0</v>
      </c>
    </row>
    <row r="27" spans="1:14" ht="27">
      <c r="A27" s="14">
        <v>2132</v>
      </c>
      <c r="B27" s="15" t="s">
        <v>221</v>
      </c>
      <c r="C27" s="35" t="s">
        <v>206</v>
      </c>
      <c r="D27" s="35" t="s">
        <v>215</v>
      </c>
      <c r="E27" s="35" t="s">
        <v>213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43">
        <f>SUM(M27,N27)</f>
        <v>0</v>
      </c>
      <c r="M27" s="16">
        <v>0</v>
      </c>
      <c r="N27" s="16">
        <v>0</v>
      </c>
    </row>
    <row r="28" spans="1:14" ht="13.5">
      <c r="A28" s="14">
        <v>2133</v>
      </c>
      <c r="B28" s="15" t="s">
        <v>222</v>
      </c>
      <c r="C28" s="35" t="s">
        <v>206</v>
      </c>
      <c r="D28" s="35" t="s">
        <v>215</v>
      </c>
      <c r="E28" s="35" t="s">
        <v>215</v>
      </c>
      <c r="F28" s="16">
        <f>SUM(G28,H28)</f>
        <v>8566000</v>
      </c>
      <c r="G28" s="16">
        <v>8566000</v>
      </c>
      <c r="H28" s="16">
        <v>0</v>
      </c>
      <c r="I28" s="16">
        <f>SUM(J28,K28)</f>
        <v>7066000</v>
      </c>
      <c r="J28" s="16">
        <v>7066000</v>
      </c>
      <c r="K28" s="16">
        <v>0</v>
      </c>
      <c r="L28" s="43">
        <f>SUM(M28,N28)</f>
        <v>3661446</v>
      </c>
      <c r="M28" s="16">
        <v>3661446</v>
      </c>
      <c r="N28" s="16">
        <v>0</v>
      </c>
    </row>
    <row r="29" spans="1:14" ht="14.25">
      <c r="A29" s="38">
        <v>2140</v>
      </c>
      <c r="B29" s="39" t="s">
        <v>223</v>
      </c>
      <c r="C29" s="40" t="s">
        <v>206</v>
      </c>
      <c r="D29" s="40" t="s">
        <v>224</v>
      </c>
      <c r="E29" s="40" t="s">
        <v>207</v>
      </c>
      <c r="F29" s="41">
        <f aca="true" t="shared" si="5" ref="F29:N29">SUM(F31)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2">
        <f t="shared" si="5"/>
        <v>0</v>
      </c>
      <c r="M29" s="41">
        <f t="shared" si="5"/>
        <v>0</v>
      </c>
      <c r="N29" s="41">
        <f t="shared" si="5"/>
        <v>0</v>
      </c>
    </row>
    <row r="30" spans="1:14" ht="13.5">
      <c r="A30" s="14"/>
      <c r="B30" s="15" t="s">
        <v>210</v>
      </c>
      <c r="C30" s="35"/>
      <c r="D30" s="35"/>
      <c r="E30" s="35"/>
      <c r="F30" s="36"/>
      <c r="G30" s="36"/>
      <c r="H30" s="36"/>
      <c r="I30" s="36"/>
      <c r="J30" s="36"/>
      <c r="K30" s="36"/>
      <c r="L30" s="37"/>
      <c r="M30" s="36"/>
      <c r="N30" s="36"/>
    </row>
    <row r="31" spans="1:14" ht="13.5">
      <c r="A31" s="14">
        <v>2141</v>
      </c>
      <c r="B31" s="15" t="s">
        <v>225</v>
      </c>
      <c r="C31" s="35" t="s">
        <v>206</v>
      </c>
      <c r="D31" s="35" t="s">
        <v>224</v>
      </c>
      <c r="E31" s="35" t="s">
        <v>206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43">
        <f>SUM(M31,N31)</f>
        <v>0</v>
      </c>
      <c r="M31" s="16">
        <v>0</v>
      </c>
      <c r="N31" s="16">
        <v>0</v>
      </c>
    </row>
    <row r="32" spans="1:14" ht="40.5">
      <c r="A32" s="38">
        <v>2150</v>
      </c>
      <c r="B32" s="39" t="s">
        <v>226</v>
      </c>
      <c r="C32" s="40" t="s">
        <v>206</v>
      </c>
      <c r="D32" s="40" t="s">
        <v>227</v>
      </c>
      <c r="E32" s="40" t="s">
        <v>207</v>
      </c>
      <c r="F32" s="41">
        <f aca="true" t="shared" si="6" ref="F32:N32">SUM(F34)</f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2">
        <f t="shared" si="6"/>
        <v>0</v>
      </c>
      <c r="M32" s="41">
        <f t="shared" si="6"/>
        <v>0</v>
      </c>
      <c r="N32" s="41">
        <f t="shared" si="6"/>
        <v>0</v>
      </c>
    </row>
    <row r="33" spans="1:14" ht="13.5">
      <c r="A33" s="14"/>
      <c r="B33" s="15" t="s">
        <v>210</v>
      </c>
      <c r="C33" s="35"/>
      <c r="D33" s="35"/>
      <c r="E33" s="35"/>
      <c r="F33" s="36"/>
      <c r="G33" s="36"/>
      <c r="H33" s="36"/>
      <c r="I33" s="36"/>
      <c r="J33" s="36"/>
      <c r="K33" s="36"/>
      <c r="L33" s="37"/>
      <c r="M33" s="36"/>
      <c r="N33" s="36"/>
    </row>
    <row r="34" spans="1:14" ht="40.5">
      <c r="A34" s="14">
        <v>2151</v>
      </c>
      <c r="B34" s="15" t="s">
        <v>228</v>
      </c>
      <c r="C34" s="35" t="s">
        <v>206</v>
      </c>
      <c r="D34" s="35" t="s">
        <v>227</v>
      </c>
      <c r="E34" s="35" t="s">
        <v>206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43">
        <f>SUM(M34,N34)</f>
        <v>0</v>
      </c>
      <c r="M34" s="16">
        <v>0</v>
      </c>
      <c r="N34" s="16">
        <v>0</v>
      </c>
    </row>
    <row r="35" spans="1:14" ht="27">
      <c r="A35" s="38">
        <v>2160</v>
      </c>
      <c r="B35" s="39" t="s">
        <v>229</v>
      </c>
      <c r="C35" s="40" t="s">
        <v>206</v>
      </c>
      <c r="D35" s="40" t="s">
        <v>230</v>
      </c>
      <c r="E35" s="40" t="s">
        <v>207</v>
      </c>
      <c r="F35" s="41">
        <f aca="true" t="shared" si="7" ref="F35:N35">SUM(F37)</f>
        <v>5000000</v>
      </c>
      <c r="G35" s="41">
        <f t="shared" si="7"/>
        <v>5000000</v>
      </c>
      <c r="H35" s="41">
        <f t="shared" si="7"/>
        <v>0</v>
      </c>
      <c r="I35" s="41">
        <f t="shared" si="7"/>
        <v>9558000</v>
      </c>
      <c r="J35" s="41">
        <f t="shared" si="7"/>
        <v>5000000</v>
      </c>
      <c r="K35" s="41">
        <f t="shared" si="7"/>
        <v>4558000</v>
      </c>
      <c r="L35" s="42">
        <f t="shared" si="7"/>
        <v>5181350</v>
      </c>
      <c r="M35" s="41">
        <f t="shared" si="7"/>
        <v>694350</v>
      </c>
      <c r="N35" s="41">
        <f t="shared" si="7"/>
        <v>4487000</v>
      </c>
    </row>
    <row r="36" spans="1:14" ht="13.5">
      <c r="A36" s="14"/>
      <c r="B36" s="15" t="s">
        <v>210</v>
      </c>
      <c r="C36" s="35"/>
      <c r="D36" s="35"/>
      <c r="E36" s="35"/>
      <c r="F36" s="36"/>
      <c r="G36" s="36"/>
      <c r="H36" s="36"/>
      <c r="I36" s="36"/>
      <c r="J36" s="36"/>
      <c r="K36" s="36"/>
      <c r="L36" s="37"/>
      <c r="M36" s="36"/>
      <c r="N36" s="36"/>
    </row>
    <row r="37" spans="1:14" ht="27">
      <c r="A37" s="14">
        <v>2161</v>
      </c>
      <c r="B37" s="15" t="s">
        <v>231</v>
      </c>
      <c r="C37" s="35" t="s">
        <v>206</v>
      </c>
      <c r="D37" s="35" t="s">
        <v>230</v>
      </c>
      <c r="E37" s="35" t="s">
        <v>206</v>
      </c>
      <c r="F37" s="16">
        <f>SUM(G37,H37)</f>
        <v>5000000</v>
      </c>
      <c r="G37" s="16">
        <v>5000000</v>
      </c>
      <c r="H37" s="16">
        <v>0</v>
      </c>
      <c r="I37" s="16">
        <f>SUM(J37,K37)</f>
        <v>9558000</v>
      </c>
      <c r="J37" s="16">
        <v>5000000</v>
      </c>
      <c r="K37" s="16">
        <v>4558000</v>
      </c>
      <c r="L37" s="43">
        <f>SUM(M37,N37)</f>
        <v>5181350</v>
      </c>
      <c r="M37" s="16">
        <v>694350</v>
      </c>
      <c r="N37" s="16">
        <v>4487000</v>
      </c>
    </row>
    <row r="38" spans="1:14" ht="14.25">
      <c r="A38" s="38">
        <v>2170</v>
      </c>
      <c r="B38" s="39" t="s">
        <v>232</v>
      </c>
      <c r="C38" s="40" t="s">
        <v>206</v>
      </c>
      <c r="D38" s="40" t="s">
        <v>233</v>
      </c>
      <c r="E38" s="40" t="s">
        <v>207</v>
      </c>
      <c r="F38" s="41">
        <f aca="true" t="shared" si="8" ref="F38:N38">SUM(F40)</f>
        <v>0</v>
      </c>
      <c r="G38" s="41">
        <f t="shared" si="8"/>
        <v>0</v>
      </c>
      <c r="H38" s="41">
        <f t="shared" si="8"/>
        <v>0</v>
      </c>
      <c r="I38" s="41">
        <f t="shared" si="8"/>
        <v>0</v>
      </c>
      <c r="J38" s="41">
        <f t="shared" si="8"/>
        <v>0</v>
      </c>
      <c r="K38" s="41">
        <f t="shared" si="8"/>
        <v>0</v>
      </c>
      <c r="L38" s="42">
        <f t="shared" si="8"/>
        <v>0</v>
      </c>
      <c r="M38" s="41">
        <f t="shared" si="8"/>
        <v>0</v>
      </c>
      <c r="N38" s="41">
        <f t="shared" si="8"/>
        <v>0</v>
      </c>
    </row>
    <row r="39" spans="1:14" ht="13.5">
      <c r="A39" s="14"/>
      <c r="B39" s="15" t="s">
        <v>210</v>
      </c>
      <c r="C39" s="35"/>
      <c r="D39" s="35"/>
      <c r="E39" s="35"/>
      <c r="F39" s="36"/>
      <c r="G39" s="36"/>
      <c r="H39" s="36"/>
      <c r="I39" s="36"/>
      <c r="J39" s="36"/>
      <c r="K39" s="36"/>
      <c r="L39" s="37"/>
      <c r="M39" s="36"/>
      <c r="N39" s="36"/>
    </row>
    <row r="40" spans="1:14" ht="13.5">
      <c r="A40" s="14">
        <v>2171</v>
      </c>
      <c r="B40" s="15" t="s">
        <v>232</v>
      </c>
      <c r="C40" s="35" t="s">
        <v>206</v>
      </c>
      <c r="D40" s="35" t="s">
        <v>233</v>
      </c>
      <c r="E40" s="35" t="s">
        <v>206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43">
        <f>SUM(M40,N40)</f>
        <v>0</v>
      </c>
      <c r="M40" s="16">
        <v>0</v>
      </c>
      <c r="N40" s="16">
        <v>0</v>
      </c>
    </row>
    <row r="41" spans="1:14" ht="27">
      <c r="A41" s="38">
        <v>2180</v>
      </c>
      <c r="B41" s="39" t="s">
        <v>234</v>
      </c>
      <c r="C41" s="40" t="s">
        <v>206</v>
      </c>
      <c r="D41" s="40" t="s">
        <v>235</v>
      </c>
      <c r="E41" s="40" t="s">
        <v>207</v>
      </c>
      <c r="F41" s="41">
        <f aca="true" t="shared" si="9" ref="F41:N41">SUM(F43)</f>
        <v>0</v>
      </c>
      <c r="G41" s="41">
        <f t="shared" si="9"/>
        <v>0</v>
      </c>
      <c r="H41" s="41">
        <f t="shared" si="9"/>
        <v>0</v>
      </c>
      <c r="I41" s="41">
        <f t="shared" si="9"/>
        <v>0</v>
      </c>
      <c r="J41" s="41">
        <f t="shared" si="9"/>
        <v>0</v>
      </c>
      <c r="K41" s="41">
        <f t="shared" si="9"/>
        <v>0</v>
      </c>
      <c r="L41" s="42">
        <f t="shared" si="9"/>
        <v>0</v>
      </c>
      <c r="M41" s="41">
        <f t="shared" si="9"/>
        <v>0</v>
      </c>
      <c r="N41" s="41">
        <f t="shared" si="9"/>
        <v>0</v>
      </c>
    </row>
    <row r="42" spans="1:14" ht="13.5">
      <c r="A42" s="14"/>
      <c r="B42" s="15" t="s">
        <v>210</v>
      </c>
      <c r="C42" s="35"/>
      <c r="D42" s="35"/>
      <c r="E42" s="35"/>
      <c r="F42" s="36"/>
      <c r="G42" s="36"/>
      <c r="H42" s="36"/>
      <c r="I42" s="36"/>
      <c r="J42" s="36"/>
      <c r="K42" s="36"/>
      <c r="L42" s="37"/>
      <c r="M42" s="36"/>
      <c r="N42" s="36"/>
    </row>
    <row r="43" spans="1:14" ht="27">
      <c r="A43" s="14">
        <v>2181</v>
      </c>
      <c r="B43" s="15" t="s">
        <v>234</v>
      </c>
      <c r="C43" s="35" t="s">
        <v>206</v>
      </c>
      <c r="D43" s="35" t="s">
        <v>235</v>
      </c>
      <c r="E43" s="35" t="s">
        <v>206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16">
        <f t="shared" si="10"/>
        <v>0</v>
      </c>
      <c r="K43" s="16">
        <f t="shared" si="10"/>
        <v>0</v>
      </c>
      <c r="L43" s="43">
        <f t="shared" si="10"/>
        <v>0</v>
      </c>
      <c r="M43" s="16">
        <f t="shared" si="10"/>
        <v>0</v>
      </c>
      <c r="N43" s="16">
        <f t="shared" si="10"/>
        <v>0</v>
      </c>
    </row>
    <row r="44" spans="1:14" ht="13.5">
      <c r="A44" s="14"/>
      <c r="B44" s="15" t="s">
        <v>210</v>
      </c>
      <c r="C44" s="35"/>
      <c r="D44" s="35"/>
      <c r="E44" s="35"/>
      <c r="F44" s="36"/>
      <c r="G44" s="36"/>
      <c r="H44" s="36"/>
      <c r="I44" s="36"/>
      <c r="J44" s="36"/>
      <c r="K44" s="36"/>
      <c r="L44" s="37"/>
      <c r="M44" s="36"/>
      <c r="N44" s="36"/>
    </row>
    <row r="45" spans="1:14" ht="13.5">
      <c r="A45" s="14">
        <v>2182</v>
      </c>
      <c r="B45" s="15" t="s">
        <v>236</v>
      </c>
      <c r="C45" s="35" t="s">
        <v>206</v>
      </c>
      <c r="D45" s="35" t="s">
        <v>235</v>
      </c>
      <c r="E45" s="35" t="s">
        <v>206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43">
        <f>SUM(M45,N45)</f>
        <v>0</v>
      </c>
      <c r="M45" s="16">
        <v>0</v>
      </c>
      <c r="N45" s="16">
        <v>0</v>
      </c>
    </row>
    <row r="46" spans="1:14" ht="13.5">
      <c r="A46" s="14">
        <v>2183</v>
      </c>
      <c r="B46" s="15" t="s">
        <v>237</v>
      </c>
      <c r="C46" s="35" t="s">
        <v>206</v>
      </c>
      <c r="D46" s="35" t="s">
        <v>235</v>
      </c>
      <c r="E46" s="35" t="s">
        <v>206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43">
        <f>SUM(M46,N46)</f>
        <v>0</v>
      </c>
      <c r="M46" s="16">
        <v>0</v>
      </c>
      <c r="N46" s="16">
        <v>0</v>
      </c>
    </row>
    <row r="47" spans="1:14" ht="27">
      <c r="A47" s="44">
        <v>2200</v>
      </c>
      <c r="B47" s="45" t="s">
        <v>238</v>
      </c>
      <c r="C47" s="46" t="s">
        <v>213</v>
      </c>
      <c r="D47" s="46" t="s">
        <v>207</v>
      </c>
      <c r="E47" s="46" t="s">
        <v>207</v>
      </c>
      <c r="F47" s="47">
        <f aca="true" t="shared" si="11" ref="F47:N47">SUM(F49,F52,F55,F58,F61)</f>
        <v>5700000</v>
      </c>
      <c r="G47" s="47">
        <f t="shared" si="11"/>
        <v>5700000</v>
      </c>
      <c r="H47" s="47">
        <f t="shared" si="11"/>
        <v>0</v>
      </c>
      <c r="I47" s="47">
        <f t="shared" si="11"/>
        <v>2500000</v>
      </c>
      <c r="J47" s="47">
        <f t="shared" si="11"/>
        <v>2500000</v>
      </c>
      <c r="K47" s="47">
        <f t="shared" si="11"/>
        <v>0</v>
      </c>
      <c r="L47" s="48">
        <f t="shared" si="11"/>
        <v>75800</v>
      </c>
      <c r="M47" s="47">
        <f t="shared" si="11"/>
        <v>75800</v>
      </c>
      <c r="N47" s="47">
        <f t="shared" si="11"/>
        <v>0</v>
      </c>
    </row>
    <row r="48" spans="1:14" ht="13.5">
      <c r="A48" s="14"/>
      <c r="B48" s="15" t="s">
        <v>208</v>
      </c>
      <c r="C48" s="35"/>
      <c r="D48" s="35"/>
      <c r="E48" s="35"/>
      <c r="F48" s="36"/>
      <c r="G48" s="36"/>
      <c r="H48" s="36"/>
      <c r="I48" s="36"/>
      <c r="J48" s="36"/>
      <c r="K48" s="36"/>
      <c r="L48" s="37"/>
      <c r="M48" s="36"/>
      <c r="N48" s="36"/>
    </row>
    <row r="49" spans="1:14" ht="14.25">
      <c r="A49" s="38">
        <v>2210</v>
      </c>
      <c r="B49" s="39" t="s">
        <v>239</v>
      </c>
      <c r="C49" s="40" t="s">
        <v>213</v>
      </c>
      <c r="D49" s="40" t="s">
        <v>206</v>
      </c>
      <c r="E49" s="40" t="s">
        <v>207</v>
      </c>
      <c r="F49" s="41">
        <f aca="true" t="shared" si="12" ref="F49:N49">SUM(F51)</f>
        <v>0</v>
      </c>
      <c r="G49" s="41">
        <f t="shared" si="12"/>
        <v>0</v>
      </c>
      <c r="H49" s="41">
        <f t="shared" si="12"/>
        <v>0</v>
      </c>
      <c r="I49" s="41">
        <f t="shared" si="12"/>
        <v>0</v>
      </c>
      <c r="J49" s="41">
        <f t="shared" si="12"/>
        <v>0</v>
      </c>
      <c r="K49" s="41">
        <f t="shared" si="12"/>
        <v>0</v>
      </c>
      <c r="L49" s="42">
        <f t="shared" si="12"/>
        <v>0</v>
      </c>
      <c r="M49" s="41">
        <f t="shared" si="12"/>
        <v>0</v>
      </c>
      <c r="N49" s="41">
        <f t="shared" si="12"/>
        <v>0</v>
      </c>
    </row>
    <row r="50" spans="1:14" ht="13.5">
      <c r="A50" s="14"/>
      <c r="B50" s="15" t="s">
        <v>210</v>
      </c>
      <c r="C50" s="35"/>
      <c r="D50" s="35"/>
      <c r="E50" s="35"/>
      <c r="F50" s="36"/>
      <c r="G50" s="36"/>
      <c r="H50" s="36"/>
      <c r="I50" s="36"/>
      <c r="J50" s="36"/>
      <c r="K50" s="36"/>
      <c r="L50" s="37"/>
      <c r="M50" s="36"/>
      <c r="N50" s="36"/>
    </row>
    <row r="51" spans="1:14" ht="13.5">
      <c r="A51" s="14">
        <v>2211</v>
      </c>
      <c r="B51" s="15" t="s">
        <v>240</v>
      </c>
      <c r="C51" s="35" t="s">
        <v>213</v>
      </c>
      <c r="D51" s="35" t="s">
        <v>206</v>
      </c>
      <c r="E51" s="35" t="s">
        <v>206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43">
        <f>SUM(M51,N51)</f>
        <v>0</v>
      </c>
      <c r="M51" s="16">
        <v>0</v>
      </c>
      <c r="N51" s="16">
        <v>0</v>
      </c>
    </row>
    <row r="52" spans="1:14" ht="14.25">
      <c r="A52" s="38">
        <v>2220</v>
      </c>
      <c r="B52" s="39" t="s">
        <v>241</v>
      </c>
      <c r="C52" s="40" t="s">
        <v>213</v>
      </c>
      <c r="D52" s="40" t="s">
        <v>213</v>
      </c>
      <c r="E52" s="40" t="s">
        <v>207</v>
      </c>
      <c r="F52" s="41">
        <f aca="true" t="shared" si="13" ref="F52:N52">SUM(F54)</f>
        <v>0</v>
      </c>
      <c r="G52" s="41">
        <f t="shared" si="13"/>
        <v>0</v>
      </c>
      <c r="H52" s="41">
        <f t="shared" si="13"/>
        <v>0</v>
      </c>
      <c r="I52" s="41">
        <f t="shared" si="13"/>
        <v>0</v>
      </c>
      <c r="J52" s="41">
        <f t="shared" si="13"/>
        <v>0</v>
      </c>
      <c r="K52" s="41">
        <f t="shared" si="13"/>
        <v>0</v>
      </c>
      <c r="L52" s="42">
        <f t="shared" si="13"/>
        <v>0</v>
      </c>
      <c r="M52" s="41">
        <f t="shared" si="13"/>
        <v>0</v>
      </c>
      <c r="N52" s="41">
        <f t="shared" si="13"/>
        <v>0</v>
      </c>
    </row>
    <row r="53" spans="1:14" ht="13.5">
      <c r="A53" s="14"/>
      <c r="B53" s="15" t="s">
        <v>210</v>
      </c>
      <c r="C53" s="35"/>
      <c r="D53" s="35"/>
      <c r="E53" s="35"/>
      <c r="F53" s="36"/>
      <c r="G53" s="36"/>
      <c r="H53" s="36"/>
      <c r="I53" s="36"/>
      <c r="J53" s="36"/>
      <c r="K53" s="36"/>
      <c r="L53" s="37"/>
      <c r="M53" s="36"/>
      <c r="N53" s="36"/>
    </row>
    <row r="54" spans="1:14" ht="13.5">
      <c r="A54" s="14">
        <v>2221</v>
      </c>
      <c r="B54" s="15" t="s">
        <v>242</v>
      </c>
      <c r="C54" s="35" t="s">
        <v>213</v>
      </c>
      <c r="D54" s="35" t="s">
        <v>213</v>
      </c>
      <c r="E54" s="35" t="s">
        <v>206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16">
        <v>0</v>
      </c>
      <c r="K54" s="16">
        <v>0</v>
      </c>
      <c r="L54" s="43">
        <f>SUM(M54,N54)</f>
        <v>0</v>
      </c>
      <c r="M54" s="16">
        <v>0</v>
      </c>
      <c r="N54" s="16">
        <v>0</v>
      </c>
    </row>
    <row r="55" spans="1:14" ht="14.25">
      <c r="A55" s="38">
        <v>2230</v>
      </c>
      <c r="B55" s="39" t="s">
        <v>243</v>
      </c>
      <c r="C55" s="40" t="s">
        <v>213</v>
      </c>
      <c r="D55" s="40" t="s">
        <v>215</v>
      </c>
      <c r="E55" s="40" t="s">
        <v>207</v>
      </c>
      <c r="F55" s="41">
        <f aca="true" t="shared" si="14" ref="F55:N55">SUM(F57)</f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2">
        <f t="shared" si="14"/>
        <v>0</v>
      </c>
      <c r="M55" s="41">
        <f t="shared" si="14"/>
        <v>0</v>
      </c>
      <c r="N55" s="41">
        <f t="shared" si="14"/>
        <v>0</v>
      </c>
    </row>
    <row r="56" spans="1:14" ht="13.5">
      <c r="A56" s="14"/>
      <c r="B56" s="15" t="s">
        <v>210</v>
      </c>
      <c r="C56" s="35"/>
      <c r="D56" s="35"/>
      <c r="E56" s="35"/>
      <c r="F56" s="36"/>
      <c r="G56" s="36"/>
      <c r="H56" s="36"/>
      <c r="I56" s="36"/>
      <c r="J56" s="36"/>
      <c r="K56" s="36"/>
      <c r="L56" s="37"/>
      <c r="M56" s="36"/>
      <c r="N56" s="36"/>
    </row>
    <row r="57" spans="1:14" ht="13.5">
      <c r="A57" s="14">
        <v>2231</v>
      </c>
      <c r="B57" s="15" t="s">
        <v>244</v>
      </c>
      <c r="C57" s="35" t="s">
        <v>213</v>
      </c>
      <c r="D57" s="35" t="s">
        <v>215</v>
      </c>
      <c r="E57" s="35" t="s">
        <v>206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43">
        <f>SUM(M57,N57)</f>
        <v>0</v>
      </c>
      <c r="M57" s="16">
        <v>0</v>
      </c>
      <c r="N57" s="16">
        <v>0</v>
      </c>
    </row>
    <row r="58" spans="1:14" ht="27">
      <c r="A58" s="38">
        <v>2240</v>
      </c>
      <c r="B58" s="39" t="s">
        <v>245</v>
      </c>
      <c r="C58" s="40" t="s">
        <v>213</v>
      </c>
      <c r="D58" s="40" t="s">
        <v>224</v>
      </c>
      <c r="E58" s="40" t="s">
        <v>207</v>
      </c>
      <c r="F58" s="41">
        <f aca="true" t="shared" si="15" ref="F58:N58">SUM(F60)</f>
        <v>0</v>
      </c>
      <c r="G58" s="41">
        <f t="shared" si="15"/>
        <v>0</v>
      </c>
      <c r="H58" s="41">
        <f t="shared" si="15"/>
        <v>0</v>
      </c>
      <c r="I58" s="41">
        <f t="shared" si="15"/>
        <v>0</v>
      </c>
      <c r="J58" s="41">
        <f t="shared" si="15"/>
        <v>0</v>
      </c>
      <c r="K58" s="41">
        <f t="shared" si="15"/>
        <v>0</v>
      </c>
      <c r="L58" s="42">
        <f t="shared" si="15"/>
        <v>0</v>
      </c>
      <c r="M58" s="41">
        <f t="shared" si="15"/>
        <v>0</v>
      </c>
      <c r="N58" s="41">
        <f t="shared" si="15"/>
        <v>0</v>
      </c>
    </row>
    <row r="59" spans="1:14" ht="13.5">
      <c r="A59" s="14"/>
      <c r="B59" s="15" t="s">
        <v>210</v>
      </c>
      <c r="C59" s="35"/>
      <c r="D59" s="35"/>
      <c r="E59" s="35"/>
      <c r="F59" s="36"/>
      <c r="G59" s="36"/>
      <c r="H59" s="36"/>
      <c r="I59" s="36"/>
      <c r="J59" s="36"/>
      <c r="K59" s="36"/>
      <c r="L59" s="37"/>
      <c r="M59" s="36"/>
      <c r="N59" s="36"/>
    </row>
    <row r="60" spans="1:14" ht="27">
      <c r="A60" s="14">
        <v>2241</v>
      </c>
      <c r="B60" s="15" t="s">
        <v>245</v>
      </c>
      <c r="C60" s="35" t="s">
        <v>213</v>
      </c>
      <c r="D60" s="35" t="s">
        <v>224</v>
      </c>
      <c r="E60" s="35" t="s">
        <v>206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43">
        <f>SUM(M60,N60)</f>
        <v>0</v>
      </c>
      <c r="M60" s="16">
        <v>0</v>
      </c>
      <c r="N60" s="16">
        <v>0</v>
      </c>
    </row>
    <row r="61" spans="1:14" ht="14.25">
      <c r="A61" s="38">
        <v>2250</v>
      </c>
      <c r="B61" s="39" t="s">
        <v>246</v>
      </c>
      <c r="C61" s="40" t="s">
        <v>213</v>
      </c>
      <c r="D61" s="40" t="s">
        <v>227</v>
      </c>
      <c r="E61" s="40" t="s">
        <v>207</v>
      </c>
      <c r="F61" s="41">
        <f aca="true" t="shared" si="16" ref="F61:N61">SUM(F63)</f>
        <v>5700000</v>
      </c>
      <c r="G61" s="41">
        <f t="shared" si="16"/>
        <v>5700000</v>
      </c>
      <c r="H61" s="41">
        <f t="shared" si="16"/>
        <v>0</v>
      </c>
      <c r="I61" s="41">
        <f t="shared" si="16"/>
        <v>2500000</v>
      </c>
      <c r="J61" s="41">
        <f t="shared" si="16"/>
        <v>2500000</v>
      </c>
      <c r="K61" s="41">
        <f t="shared" si="16"/>
        <v>0</v>
      </c>
      <c r="L61" s="42">
        <f t="shared" si="16"/>
        <v>75800</v>
      </c>
      <c r="M61" s="41">
        <f t="shared" si="16"/>
        <v>75800</v>
      </c>
      <c r="N61" s="41">
        <f t="shared" si="16"/>
        <v>0</v>
      </c>
    </row>
    <row r="62" spans="1:14" ht="13.5">
      <c r="A62" s="14"/>
      <c r="B62" s="15" t="s">
        <v>210</v>
      </c>
      <c r="C62" s="35"/>
      <c r="D62" s="35"/>
      <c r="E62" s="35"/>
      <c r="F62" s="36"/>
      <c r="G62" s="36"/>
      <c r="H62" s="36"/>
      <c r="I62" s="36"/>
      <c r="J62" s="36"/>
      <c r="K62" s="36"/>
      <c r="L62" s="37"/>
      <c r="M62" s="36"/>
      <c r="N62" s="36"/>
    </row>
    <row r="63" spans="1:14" ht="13.5">
      <c r="A63" s="14">
        <v>2251</v>
      </c>
      <c r="B63" s="15" t="s">
        <v>246</v>
      </c>
      <c r="C63" s="35" t="s">
        <v>213</v>
      </c>
      <c r="D63" s="35" t="s">
        <v>227</v>
      </c>
      <c r="E63" s="35" t="s">
        <v>206</v>
      </c>
      <c r="F63" s="16">
        <f>SUM(G63,H63)</f>
        <v>5700000</v>
      </c>
      <c r="G63" s="16">
        <v>5700000</v>
      </c>
      <c r="H63" s="16">
        <v>0</v>
      </c>
      <c r="I63" s="16">
        <f>SUM(J63,K63)</f>
        <v>2500000</v>
      </c>
      <c r="J63" s="16">
        <v>2500000</v>
      </c>
      <c r="K63" s="16">
        <v>0</v>
      </c>
      <c r="L63" s="43">
        <f>SUM(M63,N63)</f>
        <v>75800</v>
      </c>
      <c r="M63" s="16">
        <v>75800</v>
      </c>
      <c r="N63" s="16">
        <v>0</v>
      </c>
    </row>
    <row r="64" spans="1:14" ht="54">
      <c r="A64" s="44">
        <v>2300</v>
      </c>
      <c r="B64" s="45" t="s">
        <v>247</v>
      </c>
      <c r="C64" s="46" t="s">
        <v>215</v>
      </c>
      <c r="D64" s="46" t="s">
        <v>207</v>
      </c>
      <c r="E64" s="46" t="s">
        <v>207</v>
      </c>
      <c r="F64" s="47">
        <f aca="true" t="shared" si="17" ref="F64:N64">SUM(F66,F71,F74,F78,F81,F84,F87,F90)</f>
        <v>3250000</v>
      </c>
      <c r="G64" s="47">
        <f t="shared" si="17"/>
        <v>3250000</v>
      </c>
      <c r="H64" s="47">
        <f t="shared" si="17"/>
        <v>0</v>
      </c>
      <c r="I64" s="47">
        <f t="shared" si="17"/>
        <v>3250000</v>
      </c>
      <c r="J64" s="47">
        <f t="shared" si="17"/>
        <v>3250000</v>
      </c>
      <c r="K64" s="47">
        <f t="shared" si="17"/>
        <v>0</v>
      </c>
      <c r="L64" s="48">
        <f t="shared" si="17"/>
        <v>1949115</v>
      </c>
      <c r="M64" s="47">
        <f t="shared" si="17"/>
        <v>1949115</v>
      </c>
      <c r="N64" s="47">
        <f t="shared" si="17"/>
        <v>0</v>
      </c>
    </row>
    <row r="65" spans="1:14" ht="13.5">
      <c r="A65" s="14"/>
      <c r="B65" s="15" t="s">
        <v>208</v>
      </c>
      <c r="C65" s="35"/>
      <c r="D65" s="35"/>
      <c r="E65" s="35"/>
      <c r="F65" s="36"/>
      <c r="G65" s="36"/>
      <c r="H65" s="36"/>
      <c r="I65" s="36"/>
      <c r="J65" s="36"/>
      <c r="K65" s="36"/>
      <c r="L65" s="37"/>
      <c r="M65" s="36"/>
      <c r="N65" s="36"/>
    </row>
    <row r="66" spans="1:14" ht="14.25">
      <c r="A66" s="38">
        <v>2310</v>
      </c>
      <c r="B66" s="39" t="s">
        <v>248</v>
      </c>
      <c r="C66" s="40" t="s">
        <v>215</v>
      </c>
      <c r="D66" s="40" t="s">
        <v>206</v>
      </c>
      <c r="E66" s="40" t="s">
        <v>207</v>
      </c>
      <c r="F66" s="41">
        <f aca="true" t="shared" si="18" ref="F66:N66">SUM(F68:F70)</f>
        <v>0</v>
      </c>
      <c r="G66" s="41">
        <f t="shared" si="18"/>
        <v>0</v>
      </c>
      <c r="H66" s="41">
        <f t="shared" si="18"/>
        <v>0</v>
      </c>
      <c r="I66" s="41">
        <f t="shared" si="18"/>
        <v>0</v>
      </c>
      <c r="J66" s="41">
        <f t="shared" si="18"/>
        <v>0</v>
      </c>
      <c r="K66" s="41">
        <f t="shared" si="18"/>
        <v>0</v>
      </c>
      <c r="L66" s="42">
        <f t="shared" si="18"/>
        <v>0</v>
      </c>
      <c r="M66" s="41">
        <f t="shared" si="18"/>
        <v>0</v>
      </c>
      <c r="N66" s="41">
        <f t="shared" si="18"/>
        <v>0</v>
      </c>
    </row>
    <row r="67" spans="1:14" ht="13.5">
      <c r="A67" s="14"/>
      <c r="B67" s="15" t="s">
        <v>210</v>
      </c>
      <c r="C67" s="35"/>
      <c r="D67" s="35"/>
      <c r="E67" s="35"/>
      <c r="F67" s="36"/>
      <c r="G67" s="36"/>
      <c r="H67" s="36"/>
      <c r="I67" s="36"/>
      <c r="J67" s="36"/>
      <c r="K67" s="36"/>
      <c r="L67" s="37"/>
      <c r="M67" s="36"/>
      <c r="N67" s="36"/>
    </row>
    <row r="68" spans="1:14" ht="13.5">
      <c r="A68" s="14">
        <v>2311</v>
      </c>
      <c r="B68" s="15" t="s">
        <v>249</v>
      </c>
      <c r="C68" s="35" t="s">
        <v>215</v>
      </c>
      <c r="D68" s="35" t="s">
        <v>206</v>
      </c>
      <c r="E68" s="35" t="s">
        <v>206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43">
        <f>SUM(M68,N68)</f>
        <v>0</v>
      </c>
      <c r="M68" s="16">
        <v>0</v>
      </c>
      <c r="N68" s="16">
        <v>0</v>
      </c>
    </row>
    <row r="69" spans="1:14" ht="13.5">
      <c r="A69" s="14">
        <v>2312</v>
      </c>
      <c r="B69" s="15" t="s">
        <v>250</v>
      </c>
      <c r="C69" s="35" t="s">
        <v>215</v>
      </c>
      <c r="D69" s="35" t="s">
        <v>206</v>
      </c>
      <c r="E69" s="35" t="s">
        <v>213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43">
        <f>SUM(M69,N69)</f>
        <v>0</v>
      </c>
      <c r="M69" s="16">
        <v>0</v>
      </c>
      <c r="N69" s="16">
        <v>0</v>
      </c>
    </row>
    <row r="70" spans="1:14" ht="13.5">
      <c r="A70" s="14">
        <v>2313</v>
      </c>
      <c r="B70" s="15" t="s">
        <v>251</v>
      </c>
      <c r="C70" s="35" t="s">
        <v>215</v>
      </c>
      <c r="D70" s="35" t="s">
        <v>206</v>
      </c>
      <c r="E70" s="35" t="s">
        <v>215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43">
        <f>SUM(M70,N70)</f>
        <v>0</v>
      </c>
      <c r="M70" s="16">
        <v>0</v>
      </c>
      <c r="N70" s="16">
        <v>0</v>
      </c>
    </row>
    <row r="71" spans="1:14" ht="14.25">
      <c r="A71" s="38">
        <v>2320</v>
      </c>
      <c r="B71" s="39" t="s">
        <v>252</v>
      </c>
      <c r="C71" s="40" t="s">
        <v>215</v>
      </c>
      <c r="D71" s="40" t="s">
        <v>213</v>
      </c>
      <c r="E71" s="40" t="s">
        <v>207</v>
      </c>
      <c r="F71" s="41">
        <f aca="true" t="shared" si="19" ref="F71:N71">SUM(F73)</f>
        <v>3250000</v>
      </c>
      <c r="G71" s="41">
        <f t="shared" si="19"/>
        <v>3250000</v>
      </c>
      <c r="H71" s="41">
        <f t="shared" si="19"/>
        <v>0</v>
      </c>
      <c r="I71" s="41">
        <f t="shared" si="19"/>
        <v>3250000</v>
      </c>
      <c r="J71" s="41">
        <f t="shared" si="19"/>
        <v>3250000</v>
      </c>
      <c r="K71" s="41">
        <f t="shared" si="19"/>
        <v>0</v>
      </c>
      <c r="L71" s="42">
        <f t="shared" si="19"/>
        <v>1949115</v>
      </c>
      <c r="M71" s="41">
        <f t="shared" si="19"/>
        <v>1949115</v>
      </c>
      <c r="N71" s="41">
        <f t="shared" si="19"/>
        <v>0</v>
      </c>
    </row>
    <row r="72" spans="1:14" ht="13.5">
      <c r="A72" s="14"/>
      <c r="B72" s="15" t="s">
        <v>210</v>
      </c>
      <c r="C72" s="35"/>
      <c r="D72" s="35"/>
      <c r="E72" s="35"/>
      <c r="F72" s="36"/>
      <c r="G72" s="36"/>
      <c r="H72" s="36"/>
      <c r="I72" s="36"/>
      <c r="J72" s="36"/>
      <c r="K72" s="36"/>
      <c r="L72" s="37"/>
      <c r="M72" s="36"/>
      <c r="N72" s="36"/>
    </row>
    <row r="73" spans="1:14" ht="13.5">
      <c r="A73" s="14">
        <v>2321</v>
      </c>
      <c r="B73" s="15" t="s">
        <v>253</v>
      </c>
      <c r="C73" s="35" t="s">
        <v>215</v>
      </c>
      <c r="D73" s="35" t="s">
        <v>213</v>
      </c>
      <c r="E73" s="35" t="s">
        <v>206</v>
      </c>
      <c r="F73" s="16">
        <f>SUM(G73,H73)</f>
        <v>3250000</v>
      </c>
      <c r="G73" s="16">
        <v>3250000</v>
      </c>
      <c r="H73" s="16">
        <v>0</v>
      </c>
      <c r="I73" s="16">
        <f>SUM(J73,K73)</f>
        <v>3250000</v>
      </c>
      <c r="J73" s="16">
        <v>3250000</v>
      </c>
      <c r="K73" s="16">
        <v>0</v>
      </c>
      <c r="L73" s="43">
        <f>SUM(M73,N73)</f>
        <v>1949115</v>
      </c>
      <c r="M73" s="16">
        <v>1949115</v>
      </c>
      <c r="N73" s="16">
        <v>0</v>
      </c>
    </row>
    <row r="74" spans="1:14" ht="27">
      <c r="A74" s="38">
        <v>2330</v>
      </c>
      <c r="B74" s="39" t="s">
        <v>254</v>
      </c>
      <c r="C74" s="40" t="s">
        <v>215</v>
      </c>
      <c r="D74" s="40" t="s">
        <v>215</v>
      </c>
      <c r="E74" s="40" t="s">
        <v>207</v>
      </c>
      <c r="F74" s="41">
        <f aca="true" t="shared" si="20" ref="F74:N74">SUM(F76:F77)</f>
        <v>0</v>
      </c>
      <c r="G74" s="41">
        <f t="shared" si="20"/>
        <v>0</v>
      </c>
      <c r="H74" s="41">
        <f t="shared" si="20"/>
        <v>0</v>
      </c>
      <c r="I74" s="41">
        <f t="shared" si="20"/>
        <v>0</v>
      </c>
      <c r="J74" s="41">
        <f t="shared" si="20"/>
        <v>0</v>
      </c>
      <c r="K74" s="41">
        <f t="shared" si="20"/>
        <v>0</v>
      </c>
      <c r="L74" s="42">
        <f t="shared" si="20"/>
        <v>0</v>
      </c>
      <c r="M74" s="41">
        <f t="shared" si="20"/>
        <v>0</v>
      </c>
      <c r="N74" s="41">
        <f t="shared" si="20"/>
        <v>0</v>
      </c>
    </row>
    <row r="75" spans="1:14" ht="13.5">
      <c r="A75" s="14"/>
      <c r="B75" s="15" t="s">
        <v>210</v>
      </c>
      <c r="C75" s="35"/>
      <c r="D75" s="35"/>
      <c r="E75" s="35"/>
      <c r="F75" s="36"/>
      <c r="G75" s="36"/>
      <c r="H75" s="36"/>
      <c r="I75" s="36"/>
      <c r="J75" s="36"/>
      <c r="K75" s="36"/>
      <c r="L75" s="37"/>
      <c r="M75" s="36"/>
      <c r="N75" s="36"/>
    </row>
    <row r="76" spans="1:14" ht="13.5">
      <c r="A76" s="14">
        <v>2331</v>
      </c>
      <c r="B76" s="15" t="s">
        <v>255</v>
      </c>
      <c r="C76" s="35" t="s">
        <v>215</v>
      </c>
      <c r="D76" s="35" t="s">
        <v>215</v>
      </c>
      <c r="E76" s="35" t="s">
        <v>206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43">
        <f>SUM(M76,N76)</f>
        <v>0</v>
      </c>
      <c r="M76" s="16">
        <v>0</v>
      </c>
      <c r="N76" s="16">
        <v>0</v>
      </c>
    </row>
    <row r="77" spans="1:14" ht="13.5">
      <c r="A77" s="14">
        <v>2332</v>
      </c>
      <c r="B77" s="15" t="s">
        <v>256</v>
      </c>
      <c r="C77" s="35" t="s">
        <v>215</v>
      </c>
      <c r="D77" s="35" t="s">
        <v>215</v>
      </c>
      <c r="E77" s="35" t="s">
        <v>213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43">
        <f>SUM(M77,N77)</f>
        <v>0</v>
      </c>
      <c r="M77" s="16">
        <v>0</v>
      </c>
      <c r="N77" s="16">
        <v>0</v>
      </c>
    </row>
    <row r="78" spans="1:14" ht="14.25">
      <c r="A78" s="38">
        <v>2340</v>
      </c>
      <c r="B78" s="39" t="s">
        <v>257</v>
      </c>
      <c r="C78" s="40" t="s">
        <v>215</v>
      </c>
      <c r="D78" s="40" t="s">
        <v>224</v>
      </c>
      <c r="E78" s="40" t="s">
        <v>207</v>
      </c>
      <c r="F78" s="41">
        <f aca="true" t="shared" si="21" ref="F78:N78">SUM(F80)</f>
        <v>0</v>
      </c>
      <c r="G78" s="41">
        <f t="shared" si="21"/>
        <v>0</v>
      </c>
      <c r="H78" s="41">
        <f t="shared" si="21"/>
        <v>0</v>
      </c>
      <c r="I78" s="41">
        <f t="shared" si="21"/>
        <v>0</v>
      </c>
      <c r="J78" s="41">
        <f t="shared" si="21"/>
        <v>0</v>
      </c>
      <c r="K78" s="41">
        <f t="shared" si="21"/>
        <v>0</v>
      </c>
      <c r="L78" s="42">
        <f t="shared" si="21"/>
        <v>0</v>
      </c>
      <c r="M78" s="41">
        <f t="shared" si="21"/>
        <v>0</v>
      </c>
      <c r="N78" s="41">
        <f t="shared" si="21"/>
        <v>0</v>
      </c>
    </row>
    <row r="79" spans="1:14" ht="13.5">
      <c r="A79" s="14"/>
      <c r="B79" s="15" t="s">
        <v>210</v>
      </c>
      <c r="C79" s="35"/>
      <c r="D79" s="35"/>
      <c r="E79" s="35"/>
      <c r="F79" s="36"/>
      <c r="G79" s="36"/>
      <c r="H79" s="36"/>
      <c r="I79" s="36"/>
      <c r="J79" s="36"/>
      <c r="K79" s="36"/>
      <c r="L79" s="37"/>
      <c r="M79" s="36"/>
      <c r="N79" s="36"/>
    </row>
    <row r="80" spans="1:14" ht="13.5">
      <c r="A80" s="14">
        <v>2341</v>
      </c>
      <c r="B80" s="15" t="s">
        <v>257</v>
      </c>
      <c r="C80" s="35" t="s">
        <v>215</v>
      </c>
      <c r="D80" s="35" t="s">
        <v>224</v>
      </c>
      <c r="E80" s="35" t="s">
        <v>206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43">
        <f>SUM(M80,N80)</f>
        <v>0</v>
      </c>
      <c r="M80" s="16">
        <v>0</v>
      </c>
      <c r="N80" s="16">
        <v>0</v>
      </c>
    </row>
    <row r="81" spans="1:14" ht="14.25">
      <c r="A81" s="38">
        <v>2350</v>
      </c>
      <c r="B81" s="39" t="s">
        <v>258</v>
      </c>
      <c r="C81" s="40" t="s">
        <v>215</v>
      </c>
      <c r="D81" s="40" t="s">
        <v>227</v>
      </c>
      <c r="E81" s="40" t="s">
        <v>207</v>
      </c>
      <c r="F81" s="41">
        <f aca="true" t="shared" si="22" ref="F81:N81">SUM(F83)</f>
        <v>0</v>
      </c>
      <c r="G81" s="41">
        <f t="shared" si="22"/>
        <v>0</v>
      </c>
      <c r="H81" s="41">
        <f t="shared" si="22"/>
        <v>0</v>
      </c>
      <c r="I81" s="41">
        <f t="shared" si="22"/>
        <v>0</v>
      </c>
      <c r="J81" s="41">
        <f t="shared" si="22"/>
        <v>0</v>
      </c>
      <c r="K81" s="41">
        <f t="shared" si="22"/>
        <v>0</v>
      </c>
      <c r="L81" s="42">
        <f t="shared" si="22"/>
        <v>0</v>
      </c>
      <c r="M81" s="41">
        <f t="shared" si="22"/>
        <v>0</v>
      </c>
      <c r="N81" s="41">
        <f t="shared" si="22"/>
        <v>0</v>
      </c>
    </row>
    <row r="82" spans="1:14" ht="13.5">
      <c r="A82" s="14"/>
      <c r="B82" s="15" t="s">
        <v>210</v>
      </c>
      <c r="C82" s="35"/>
      <c r="D82" s="35"/>
      <c r="E82" s="35"/>
      <c r="F82" s="36"/>
      <c r="G82" s="36"/>
      <c r="H82" s="36"/>
      <c r="I82" s="36"/>
      <c r="J82" s="36"/>
      <c r="K82" s="36"/>
      <c r="L82" s="37"/>
      <c r="M82" s="36"/>
      <c r="N82" s="36"/>
    </row>
    <row r="83" spans="1:14" ht="13.5">
      <c r="A83" s="14">
        <v>2351</v>
      </c>
      <c r="B83" s="15" t="s">
        <v>259</v>
      </c>
      <c r="C83" s="35" t="s">
        <v>215</v>
      </c>
      <c r="D83" s="35" t="s">
        <v>227</v>
      </c>
      <c r="E83" s="35" t="s">
        <v>206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43">
        <f>SUM(M83,N83)</f>
        <v>0</v>
      </c>
      <c r="M83" s="16">
        <v>0</v>
      </c>
      <c r="N83" s="16">
        <v>0</v>
      </c>
    </row>
    <row r="84" spans="1:14" ht="27">
      <c r="A84" s="38">
        <v>2360</v>
      </c>
      <c r="B84" s="39" t="s">
        <v>260</v>
      </c>
      <c r="C84" s="40" t="s">
        <v>215</v>
      </c>
      <c r="D84" s="40" t="s">
        <v>230</v>
      </c>
      <c r="E84" s="40" t="s">
        <v>207</v>
      </c>
      <c r="F84" s="41">
        <f aca="true" t="shared" si="23" ref="F84:N84">SUM(F86)</f>
        <v>0</v>
      </c>
      <c r="G84" s="41">
        <f t="shared" si="23"/>
        <v>0</v>
      </c>
      <c r="H84" s="41">
        <f t="shared" si="23"/>
        <v>0</v>
      </c>
      <c r="I84" s="41">
        <f t="shared" si="23"/>
        <v>0</v>
      </c>
      <c r="J84" s="41">
        <f t="shared" si="23"/>
        <v>0</v>
      </c>
      <c r="K84" s="41">
        <f t="shared" si="23"/>
        <v>0</v>
      </c>
      <c r="L84" s="42">
        <f t="shared" si="23"/>
        <v>0</v>
      </c>
      <c r="M84" s="41">
        <f t="shared" si="23"/>
        <v>0</v>
      </c>
      <c r="N84" s="41">
        <f t="shared" si="23"/>
        <v>0</v>
      </c>
    </row>
    <row r="85" spans="1:14" ht="13.5">
      <c r="A85" s="14"/>
      <c r="B85" s="15" t="s">
        <v>210</v>
      </c>
      <c r="C85" s="35"/>
      <c r="D85" s="35"/>
      <c r="E85" s="35"/>
      <c r="F85" s="36"/>
      <c r="G85" s="36"/>
      <c r="H85" s="36"/>
      <c r="I85" s="36"/>
      <c r="J85" s="36"/>
      <c r="K85" s="36"/>
      <c r="L85" s="37"/>
      <c r="M85" s="36"/>
      <c r="N85" s="36"/>
    </row>
    <row r="86" spans="1:14" ht="27">
      <c r="A86" s="14">
        <v>2361</v>
      </c>
      <c r="B86" s="15" t="s">
        <v>260</v>
      </c>
      <c r="C86" s="35" t="s">
        <v>215</v>
      </c>
      <c r="D86" s="35" t="s">
        <v>230</v>
      </c>
      <c r="E86" s="35" t="s">
        <v>206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43">
        <f>SUM(M86,N86)</f>
        <v>0</v>
      </c>
      <c r="M86" s="16">
        <v>0</v>
      </c>
      <c r="N86" s="16">
        <v>0</v>
      </c>
    </row>
    <row r="87" spans="1:14" ht="14.25">
      <c r="A87" s="38">
        <v>2370</v>
      </c>
      <c r="B87" s="39" t="s">
        <v>261</v>
      </c>
      <c r="C87" s="40" t="s">
        <v>215</v>
      </c>
      <c r="D87" s="40" t="s">
        <v>233</v>
      </c>
      <c r="E87" s="40" t="s">
        <v>207</v>
      </c>
      <c r="F87" s="41">
        <f aca="true" t="shared" si="24" ref="F87:N87">SUM(F89)</f>
        <v>0</v>
      </c>
      <c r="G87" s="41">
        <f t="shared" si="24"/>
        <v>0</v>
      </c>
      <c r="H87" s="41">
        <f t="shared" si="24"/>
        <v>0</v>
      </c>
      <c r="I87" s="41">
        <f t="shared" si="24"/>
        <v>0</v>
      </c>
      <c r="J87" s="41">
        <f t="shared" si="24"/>
        <v>0</v>
      </c>
      <c r="K87" s="41">
        <f t="shared" si="24"/>
        <v>0</v>
      </c>
      <c r="L87" s="42">
        <f t="shared" si="24"/>
        <v>0</v>
      </c>
      <c r="M87" s="41">
        <f t="shared" si="24"/>
        <v>0</v>
      </c>
      <c r="N87" s="41">
        <f t="shared" si="24"/>
        <v>0</v>
      </c>
    </row>
    <row r="88" spans="1:14" ht="13.5">
      <c r="A88" s="14"/>
      <c r="B88" s="15" t="s">
        <v>210</v>
      </c>
      <c r="C88" s="35"/>
      <c r="D88" s="35"/>
      <c r="E88" s="35"/>
      <c r="F88" s="36"/>
      <c r="G88" s="36"/>
      <c r="H88" s="36"/>
      <c r="I88" s="36"/>
      <c r="J88" s="36"/>
      <c r="K88" s="36"/>
      <c r="L88" s="37"/>
      <c r="M88" s="36"/>
      <c r="N88" s="36"/>
    </row>
    <row r="89" spans="1:14" ht="13.5">
      <c r="A89" s="14">
        <v>2371</v>
      </c>
      <c r="B89" s="15" t="s">
        <v>261</v>
      </c>
      <c r="C89" s="35" t="s">
        <v>215</v>
      </c>
      <c r="D89" s="35" t="s">
        <v>233</v>
      </c>
      <c r="E89" s="35" t="s">
        <v>206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43">
        <f>SUM(M89,N89)</f>
        <v>0</v>
      </c>
      <c r="M89" s="16">
        <v>0</v>
      </c>
      <c r="N89" s="16">
        <v>0</v>
      </c>
    </row>
    <row r="90" spans="1:14" ht="27">
      <c r="A90" s="38">
        <v>2380</v>
      </c>
      <c r="B90" s="39" t="s">
        <v>262</v>
      </c>
      <c r="C90" s="40" t="s">
        <v>215</v>
      </c>
      <c r="D90" s="40" t="s">
        <v>235</v>
      </c>
      <c r="E90" s="40" t="s">
        <v>207</v>
      </c>
      <c r="F90" s="41">
        <f aca="true" t="shared" si="25" ref="F90:N90">SUM(F92)</f>
        <v>0</v>
      </c>
      <c r="G90" s="41">
        <f t="shared" si="25"/>
        <v>0</v>
      </c>
      <c r="H90" s="41">
        <f t="shared" si="25"/>
        <v>0</v>
      </c>
      <c r="I90" s="41">
        <f t="shared" si="25"/>
        <v>0</v>
      </c>
      <c r="J90" s="41">
        <f t="shared" si="25"/>
        <v>0</v>
      </c>
      <c r="K90" s="41">
        <f t="shared" si="25"/>
        <v>0</v>
      </c>
      <c r="L90" s="42">
        <f t="shared" si="25"/>
        <v>0</v>
      </c>
      <c r="M90" s="41">
        <f t="shared" si="25"/>
        <v>0</v>
      </c>
      <c r="N90" s="41">
        <f t="shared" si="25"/>
        <v>0</v>
      </c>
    </row>
    <row r="91" spans="1:14" ht="13.5">
      <c r="A91" s="14"/>
      <c r="B91" s="15" t="s">
        <v>210</v>
      </c>
      <c r="C91" s="35"/>
      <c r="D91" s="35"/>
      <c r="E91" s="35"/>
      <c r="F91" s="36"/>
      <c r="G91" s="36"/>
      <c r="H91" s="36"/>
      <c r="I91" s="36"/>
      <c r="J91" s="36"/>
      <c r="K91" s="36"/>
      <c r="L91" s="37"/>
      <c r="M91" s="36"/>
      <c r="N91" s="36"/>
    </row>
    <row r="92" spans="1:14" ht="27">
      <c r="A92" s="14">
        <v>2381</v>
      </c>
      <c r="B92" s="15" t="s">
        <v>263</v>
      </c>
      <c r="C92" s="35" t="s">
        <v>206</v>
      </c>
      <c r="D92" s="35" t="s">
        <v>235</v>
      </c>
      <c r="E92" s="35" t="s">
        <v>206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43">
        <f>SUM(M92,N92)</f>
        <v>0</v>
      </c>
      <c r="M92" s="16">
        <v>0</v>
      </c>
      <c r="N92" s="16">
        <v>0</v>
      </c>
    </row>
    <row r="93" spans="1:14" ht="40.5">
      <c r="A93" s="44">
        <v>2400</v>
      </c>
      <c r="B93" s="45" t="s">
        <v>264</v>
      </c>
      <c r="C93" s="46" t="s">
        <v>224</v>
      </c>
      <c r="D93" s="46" t="s">
        <v>207</v>
      </c>
      <c r="E93" s="46" t="s">
        <v>207</v>
      </c>
      <c r="F93" s="47">
        <f aca="true" t="shared" si="26" ref="F93:N93">SUM(F95,F99,F105,F113,F118,F125,F128,F134,F143)</f>
        <v>33538833.1</v>
      </c>
      <c r="G93" s="47">
        <f t="shared" si="26"/>
        <v>56418755</v>
      </c>
      <c r="H93" s="47">
        <f t="shared" si="26"/>
        <v>-22879921.9</v>
      </c>
      <c r="I93" s="47">
        <f t="shared" si="26"/>
        <v>185795670.1</v>
      </c>
      <c r="J93" s="47">
        <f t="shared" si="26"/>
        <v>70497672</v>
      </c>
      <c r="K93" s="47">
        <f t="shared" si="26"/>
        <v>115297998.1</v>
      </c>
      <c r="L93" s="48">
        <f t="shared" si="26"/>
        <v>69192281</v>
      </c>
      <c r="M93" s="47">
        <f t="shared" si="26"/>
        <v>50057786</v>
      </c>
      <c r="N93" s="47">
        <f t="shared" si="26"/>
        <v>19134495</v>
      </c>
    </row>
    <row r="94" spans="1:14" ht="13.5">
      <c r="A94" s="14"/>
      <c r="B94" s="15" t="s">
        <v>210</v>
      </c>
      <c r="C94" s="35"/>
      <c r="D94" s="35"/>
      <c r="E94" s="35"/>
      <c r="F94" s="36"/>
      <c r="G94" s="36"/>
      <c r="H94" s="36"/>
      <c r="I94" s="36"/>
      <c r="J94" s="36"/>
      <c r="K94" s="36"/>
      <c r="L94" s="37"/>
      <c r="M94" s="36"/>
      <c r="N94" s="36"/>
    </row>
    <row r="95" spans="1:14" ht="27">
      <c r="A95" s="38">
        <v>2410</v>
      </c>
      <c r="B95" s="39" t="s">
        <v>265</v>
      </c>
      <c r="C95" s="40" t="s">
        <v>224</v>
      </c>
      <c r="D95" s="40" t="s">
        <v>206</v>
      </c>
      <c r="E95" s="40" t="s">
        <v>207</v>
      </c>
      <c r="F95" s="41">
        <f aca="true" t="shared" si="27" ref="F95:N95">SUM(F97:F98)</f>
        <v>0</v>
      </c>
      <c r="G95" s="41">
        <f t="shared" si="27"/>
        <v>0</v>
      </c>
      <c r="H95" s="41">
        <f t="shared" si="27"/>
        <v>0</v>
      </c>
      <c r="I95" s="41">
        <f t="shared" si="27"/>
        <v>0</v>
      </c>
      <c r="J95" s="41">
        <f t="shared" si="27"/>
        <v>0</v>
      </c>
      <c r="K95" s="41">
        <f t="shared" si="27"/>
        <v>0</v>
      </c>
      <c r="L95" s="42">
        <f t="shared" si="27"/>
        <v>0</v>
      </c>
      <c r="M95" s="41">
        <f t="shared" si="27"/>
        <v>0</v>
      </c>
      <c r="N95" s="41">
        <f t="shared" si="27"/>
        <v>0</v>
      </c>
    </row>
    <row r="96" spans="1:14" ht="13.5">
      <c r="A96" s="14"/>
      <c r="B96" s="15" t="s">
        <v>210</v>
      </c>
      <c r="C96" s="35"/>
      <c r="D96" s="35"/>
      <c r="E96" s="35"/>
      <c r="F96" s="36"/>
      <c r="G96" s="36"/>
      <c r="H96" s="36"/>
      <c r="I96" s="36"/>
      <c r="J96" s="36"/>
      <c r="K96" s="36"/>
      <c r="L96" s="37"/>
      <c r="M96" s="36"/>
      <c r="N96" s="36"/>
    </row>
    <row r="97" spans="1:14" ht="27">
      <c r="A97" s="14">
        <v>2411</v>
      </c>
      <c r="B97" s="15" t="s">
        <v>266</v>
      </c>
      <c r="C97" s="35" t="s">
        <v>224</v>
      </c>
      <c r="D97" s="35" t="s">
        <v>206</v>
      </c>
      <c r="E97" s="35" t="s">
        <v>206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43">
        <f>SUM(M97,N97)</f>
        <v>0</v>
      </c>
      <c r="M97" s="16">
        <v>0</v>
      </c>
      <c r="N97" s="16">
        <v>0</v>
      </c>
    </row>
    <row r="98" spans="1:14" ht="27">
      <c r="A98" s="14">
        <v>2412</v>
      </c>
      <c r="B98" s="15" t="s">
        <v>267</v>
      </c>
      <c r="C98" s="35" t="s">
        <v>224</v>
      </c>
      <c r="D98" s="35" t="s">
        <v>206</v>
      </c>
      <c r="E98" s="35" t="s">
        <v>213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43">
        <f>SUM(M98,N98)</f>
        <v>0</v>
      </c>
      <c r="M98" s="16">
        <v>0</v>
      </c>
      <c r="N98" s="16">
        <v>0</v>
      </c>
    </row>
    <row r="99" spans="1:14" ht="27">
      <c r="A99" s="38">
        <v>2420</v>
      </c>
      <c r="B99" s="39" t="s">
        <v>268</v>
      </c>
      <c r="C99" s="40" t="s">
        <v>224</v>
      </c>
      <c r="D99" s="40" t="s">
        <v>213</v>
      </c>
      <c r="E99" s="40" t="s">
        <v>207</v>
      </c>
      <c r="F99" s="41">
        <f aca="true" t="shared" si="28" ref="F99:N99">SUM(F101:F104)</f>
        <v>6312700</v>
      </c>
      <c r="G99" s="41">
        <f t="shared" si="28"/>
        <v>6312700</v>
      </c>
      <c r="H99" s="41">
        <f t="shared" si="28"/>
        <v>0</v>
      </c>
      <c r="I99" s="41">
        <f t="shared" si="28"/>
        <v>6312700</v>
      </c>
      <c r="J99" s="41">
        <f t="shared" si="28"/>
        <v>6312700</v>
      </c>
      <c r="K99" s="41">
        <f t="shared" si="28"/>
        <v>0</v>
      </c>
      <c r="L99" s="42">
        <f t="shared" si="28"/>
        <v>3971357</v>
      </c>
      <c r="M99" s="41">
        <f t="shared" si="28"/>
        <v>3971357</v>
      </c>
      <c r="N99" s="41">
        <f t="shared" si="28"/>
        <v>0</v>
      </c>
    </row>
    <row r="100" spans="1:14" ht="13.5">
      <c r="A100" s="14"/>
      <c r="B100" s="15" t="s">
        <v>210</v>
      </c>
      <c r="C100" s="35"/>
      <c r="D100" s="35"/>
      <c r="E100" s="35"/>
      <c r="F100" s="36"/>
      <c r="G100" s="36"/>
      <c r="H100" s="36"/>
      <c r="I100" s="36"/>
      <c r="J100" s="36"/>
      <c r="K100" s="36"/>
      <c r="L100" s="37"/>
      <c r="M100" s="36"/>
      <c r="N100" s="36"/>
    </row>
    <row r="101" spans="1:14" ht="13.5">
      <c r="A101" s="14">
        <v>2421</v>
      </c>
      <c r="B101" s="15" t="s">
        <v>269</v>
      </c>
      <c r="C101" s="35" t="s">
        <v>224</v>
      </c>
      <c r="D101" s="35" t="s">
        <v>213</v>
      </c>
      <c r="E101" s="35" t="s">
        <v>206</v>
      </c>
      <c r="F101" s="16">
        <f>SUM(G101,H101)</f>
        <v>6312700</v>
      </c>
      <c r="G101" s="16">
        <v>6312700</v>
      </c>
      <c r="H101" s="16">
        <v>0</v>
      </c>
      <c r="I101" s="16">
        <f>SUM(J101,K101)</f>
        <v>6312700</v>
      </c>
      <c r="J101" s="16">
        <v>6312700</v>
      </c>
      <c r="K101" s="16">
        <v>0</v>
      </c>
      <c r="L101" s="43">
        <f>SUM(M101,N101)</f>
        <v>3971357</v>
      </c>
      <c r="M101" s="16">
        <v>3971357</v>
      </c>
      <c r="N101" s="16">
        <v>0</v>
      </c>
    </row>
    <row r="102" spans="1:14" ht="13.5">
      <c r="A102" s="14">
        <v>2422</v>
      </c>
      <c r="B102" s="15" t="s">
        <v>270</v>
      </c>
      <c r="C102" s="35" t="s">
        <v>224</v>
      </c>
      <c r="D102" s="35" t="s">
        <v>213</v>
      </c>
      <c r="E102" s="35" t="s">
        <v>213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43">
        <f>SUM(M102,N102)</f>
        <v>0</v>
      </c>
      <c r="M102" s="16">
        <v>0</v>
      </c>
      <c r="N102" s="16">
        <v>0</v>
      </c>
    </row>
    <row r="103" spans="1:14" ht="13.5">
      <c r="A103" s="14">
        <v>2423</v>
      </c>
      <c r="B103" s="15" t="s">
        <v>271</v>
      </c>
      <c r="C103" s="35" t="s">
        <v>224</v>
      </c>
      <c r="D103" s="35" t="s">
        <v>213</v>
      </c>
      <c r="E103" s="35" t="s">
        <v>215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43">
        <f>SUM(M103,N103)</f>
        <v>0</v>
      </c>
      <c r="M103" s="16">
        <v>0</v>
      </c>
      <c r="N103" s="16">
        <v>0</v>
      </c>
    </row>
    <row r="104" spans="1:14" ht="13.5">
      <c r="A104" s="14">
        <v>2424</v>
      </c>
      <c r="B104" s="15" t="s">
        <v>272</v>
      </c>
      <c r="C104" s="35" t="s">
        <v>224</v>
      </c>
      <c r="D104" s="35" t="s">
        <v>213</v>
      </c>
      <c r="E104" s="35" t="s">
        <v>224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16">
        <v>0</v>
      </c>
      <c r="K104" s="16">
        <v>0</v>
      </c>
      <c r="L104" s="43">
        <f>SUM(M104,N104)</f>
        <v>0</v>
      </c>
      <c r="M104" s="16">
        <v>0</v>
      </c>
      <c r="N104" s="16">
        <v>0</v>
      </c>
    </row>
    <row r="105" spans="1:14" ht="14.25">
      <c r="A105" s="38">
        <v>2430</v>
      </c>
      <c r="B105" s="39" t="s">
        <v>273</v>
      </c>
      <c r="C105" s="40" t="s">
        <v>224</v>
      </c>
      <c r="D105" s="40" t="s">
        <v>215</v>
      </c>
      <c r="E105" s="40" t="s">
        <v>207</v>
      </c>
      <c r="F105" s="41">
        <f aca="true" t="shared" si="29" ref="F105:N105">SUM(F107:F112)</f>
        <v>0</v>
      </c>
      <c r="G105" s="41">
        <f t="shared" si="29"/>
        <v>0</v>
      </c>
      <c r="H105" s="41">
        <f t="shared" si="29"/>
        <v>0</v>
      </c>
      <c r="I105" s="41">
        <f t="shared" si="29"/>
        <v>100000</v>
      </c>
      <c r="J105" s="41">
        <f t="shared" si="29"/>
        <v>0</v>
      </c>
      <c r="K105" s="41">
        <f t="shared" si="29"/>
        <v>100000</v>
      </c>
      <c r="L105" s="42">
        <f t="shared" si="29"/>
        <v>60000</v>
      </c>
      <c r="M105" s="41">
        <f t="shared" si="29"/>
        <v>0</v>
      </c>
      <c r="N105" s="41">
        <f t="shared" si="29"/>
        <v>60000</v>
      </c>
    </row>
    <row r="106" spans="1:14" ht="13.5">
      <c r="A106" s="14"/>
      <c r="B106" s="15" t="s">
        <v>210</v>
      </c>
      <c r="C106" s="35"/>
      <c r="D106" s="35"/>
      <c r="E106" s="35"/>
      <c r="F106" s="36"/>
      <c r="G106" s="36"/>
      <c r="H106" s="36"/>
      <c r="I106" s="36"/>
      <c r="J106" s="36"/>
      <c r="K106" s="36"/>
      <c r="L106" s="37"/>
      <c r="M106" s="36"/>
      <c r="N106" s="36"/>
    </row>
    <row r="107" spans="1:14" ht="13.5">
      <c r="A107" s="14">
        <v>2431</v>
      </c>
      <c r="B107" s="15" t="s">
        <v>274</v>
      </c>
      <c r="C107" s="35" t="s">
        <v>224</v>
      </c>
      <c r="D107" s="35" t="s">
        <v>215</v>
      </c>
      <c r="E107" s="35" t="s">
        <v>206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43">
        <f aca="true" t="shared" si="32" ref="L107:L112">SUM(M107,N107)</f>
        <v>0</v>
      </c>
      <c r="M107" s="16">
        <v>0</v>
      </c>
      <c r="N107" s="16">
        <v>0</v>
      </c>
    </row>
    <row r="108" spans="1:14" ht="13.5">
      <c r="A108" s="14">
        <v>2432</v>
      </c>
      <c r="B108" s="15" t="s">
        <v>275</v>
      </c>
      <c r="C108" s="35" t="s">
        <v>224</v>
      </c>
      <c r="D108" s="35" t="s">
        <v>215</v>
      </c>
      <c r="E108" s="35" t="s">
        <v>213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43">
        <f t="shared" si="32"/>
        <v>0</v>
      </c>
      <c r="M108" s="16">
        <v>0</v>
      </c>
      <c r="N108" s="16">
        <v>0</v>
      </c>
    </row>
    <row r="109" spans="1:14" ht="13.5">
      <c r="A109" s="14">
        <v>2433</v>
      </c>
      <c r="B109" s="15" t="s">
        <v>276</v>
      </c>
      <c r="C109" s="35" t="s">
        <v>224</v>
      </c>
      <c r="D109" s="35" t="s">
        <v>215</v>
      </c>
      <c r="E109" s="35" t="s">
        <v>215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43">
        <f t="shared" si="32"/>
        <v>0</v>
      </c>
      <c r="M109" s="16">
        <v>0</v>
      </c>
      <c r="N109" s="16">
        <v>0</v>
      </c>
    </row>
    <row r="110" spans="1:14" ht="13.5">
      <c r="A110" s="14">
        <v>2434</v>
      </c>
      <c r="B110" s="15" t="s">
        <v>277</v>
      </c>
      <c r="C110" s="35" t="s">
        <v>224</v>
      </c>
      <c r="D110" s="35" t="s">
        <v>215</v>
      </c>
      <c r="E110" s="35" t="s">
        <v>224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43">
        <f t="shared" si="32"/>
        <v>0</v>
      </c>
      <c r="M110" s="16">
        <v>0</v>
      </c>
      <c r="N110" s="16">
        <v>0</v>
      </c>
    </row>
    <row r="111" spans="1:14" ht="13.5">
      <c r="A111" s="14">
        <v>2435</v>
      </c>
      <c r="B111" s="15" t="s">
        <v>278</v>
      </c>
      <c r="C111" s="35" t="s">
        <v>224</v>
      </c>
      <c r="D111" s="35" t="s">
        <v>215</v>
      </c>
      <c r="E111" s="35" t="s">
        <v>227</v>
      </c>
      <c r="F111" s="16">
        <f t="shared" si="30"/>
        <v>0</v>
      </c>
      <c r="G111" s="16">
        <v>0</v>
      </c>
      <c r="H111" s="16">
        <v>0</v>
      </c>
      <c r="I111" s="16">
        <f t="shared" si="31"/>
        <v>100000</v>
      </c>
      <c r="J111" s="16">
        <v>0</v>
      </c>
      <c r="K111" s="16">
        <v>100000</v>
      </c>
      <c r="L111" s="43">
        <f t="shared" si="32"/>
        <v>60000</v>
      </c>
      <c r="M111" s="16">
        <v>0</v>
      </c>
      <c r="N111" s="16">
        <v>60000</v>
      </c>
    </row>
    <row r="112" spans="1:14" ht="13.5">
      <c r="A112" s="14">
        <v>2436</v>
      </c>
      <c r="B112" s="15" t="s">
        <v>279</v>
      </c>
      <c r="C112" s="35" t="s">
        <v>224</v>
      </c>
      <c r="D112" s="35" t="s">
        <v>215</v>
      </c>
      <c r="E112" s="35" t="s">
        <v>230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43">
        <f t="shared" si="32"/>
        <v>0</v>
      </c>
      <c r="M112" s="16">
        <v>0</v>
      </c>
      <c r="N112" s="16">
        <v>0</v>
      </c>
    </row>
    <row r="113" spans="1:14" ht="27">
      <c r="A113" s="38">
        <v>2440</v>
      </c>
      <c r="B113" s="39" t="s">
        <v>280</v>
      </c>
      <c r="C113" s="40" t="s">
        <v>224</v>
      </c>
      <c r="D113" s="40" t="s">
        <v>224</v>
      </c>
      <c r="E113" s="40" t="s">
        <v>207</v>
      </c>
      <c r="F113" s="41">
        <f aca="true" t="shared" si="33" ref="F113:N113">SUM(F115:F117)</f>
        <v>0</v>
      </c>
      <c r="G113" s="41">
        <f t="shared" si="33"/>
        <v>0</v>
      </c>
      <c r="H113" s="41">
        <f t="shared" si="33"/>
        <v>0</v>
      </c>
      <c r="I113" s="41">
        <f t="shared" si="33"/>
        <v>0</v>
      </c>
      <c r="J113" s="41">
        <f t="shared" si="33"/>
        <v>0</v>
      </c>
      <c r="K113" s="41">
        <f t="shared" si="33"/>
        <v>0</v>
      </c>
      <c r="L113" s="42">
        <f t="shared" si="33"/>
        <v>0</v>
      </c>
      <c r="M113" s="41">
        <f t="shared" si="33"/>
        <v>0</v>
      </c>
      <c r="N113" s="41">
        <f t="shared" si="33"/>
        <v>0</v>
      </c>
    </row>
    <row r="114" spans="1:14" ht="13.5">
      <c r="A114" s="14"/>
      <c r="B114" s="15" t="s">
        <v>210</v>
      </c>
      <c r="C114" s="35"/>
      <c r="D114" s="35"/>
      <c r="E114" s="35"/>
      <c r="F114" s="36"/>
      <c r="G114" s="36"/>
      <c r="H114" s="36"/>
      <c r="I114" s="36"/>
      <c r="J114" s="36"/>
      <c r="K114" s="36"/>
      <c r="L114" s="37"/>
      <c r="M114" s="36"/>
      <c r="N114" s="36"/>
    </row>
    <row r="115" spans="1:14" ht="27">
      <c r="A115" s="14">
        <v>2441</v>
      </c>
      <c r="B115" s="15" t="s">
        <v>281</v>
      </c>
      <c r="C115" s="35" t="s">
        <v>224</v>
      </c>
      <c r="D115" s="35" t="s">
        <v>224</v>
      </c>
      <c r="E115" s="35" t="s">
        <v>206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43">
        <f>SUM(M115,N115)</f>
        <v>0</v>
      </c>
      <c r="M115" s="16">
        <v>0</v>
      </c>
      <c r="N115" s="16">
        <v>0</v>
      </c>
    </row>
    <row r="116" spans="1:14" ht="13.5">
      <c r="A116" s="14">
        <v>2442</v>
      </c>
      <c r="B116" s="15" t="s">
        <v>282</v>
      </c>
      <c r="C116" s="35" t="s">
        <v>224</v>
      </c>
      <c r="D116" s="35" t="s">
        <v>224</v>
      </c>
      <c r="E116" s="35" t="s">
        <v>213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43">
        <f>SUM(M116,N116)</f>
        <v>0</v>
      </c>
      <c r="M116" s="16">
        <v>0</v>
      </c>
      <c r="N116" s="16">
        <v>0</v>
      </c>
    </row>
    <row r="117" spans="1:14" ht="13.5">
      <c r="A117" s="14">
        <v>2443</v>
      </c>
      <c r="B117" s="15" t="s">
        <v>283</v>
      </c>
      <c r="C117" s="35" t="s">
        <v>224</v>
      </c>
      <c r="D117" s="35" t="s">
        <v>224</v>
      </c>
      <c r="E117" s="35" t="s">
        <v>215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43">
        <f>SUM(M117,N117)</f>
        <v>0</v>
      </c>
      <c r="M117" s="16">
        <v>0</v>
      </c>
      <c r="N117" s="16">
        <v>0</v>
      </c>
    </row>
    <row r="118" spans="1:14" ht="14.25">
      <c r="A118" s="38">
        <v>2450</v>
      </c>
      <c r="B118" s="39" t="s">
        <v>284</v>
      </c>
      <c r="C118" s="40" t="s">
        <v>224</v>
      </c>
      <c r="D118" s="40" t="s">
        <v>227</v>
      </c>
      <c r="E118" s="40" t="s">
        <v>207</v>
      </c>
      <c r="F118" s="41">
        <f aca="true" t="shared" si="34" ref="F118:N118">SUM(F120:F124)</f>
        <v>45001055</v>
      </c>
      <c r="G118" s="41">
        <f t="shared" si="34"/>
        <v>45001055</v>
      </c>
      <c r="H118" s="41">
        <f t="shared" si="34"/>
        <v>0</v>
      </c>
      <c r="I118" s="41">
        <f t="shared" si="34"/>
        <v>195231592</v>
      </c>
      <c r="J118" s="41">
        <f t="shared" si="34"/>
        <v>58868472</v>
      </c>
      <c r="K118" s="41">
        <f t="shared" si="34"/>
        <v>136363120</v>
      </c>
      <c r="L118" s="42">
        <f t="shared" si="34"/>
        <v>61228481</v>
      </c>
      <c r="M118" s="41">
        <f t="shared" si="34"/>
        <v>41769929</v>
      </c>
      <c r="N118" s="41">
        <f t="shared" si="34"/>
        <v>19458552</v>
      </c>
    </row>
    <row r="119" spans="1:14" ht="13.5">
      <c r="A119" s="14"/>
      <c r="B119" s="15" t="s">
        <v>210</v>
      </c>
      <c r="C119" s="35"/>
      <c r="D119" s="35"/>
      <c r="E119" s="35"/>
      <c r="F119" s="36"/>
      <c r="G119" s="36"/>
      <c r="H119" s="36"/>
      <c r="I119" s="36"/>
      <c r="J119" s="36"/>
      <c r="K119" s="36"/>
      <c r="L119" s="37"/>
      <c r="M119" s="36"/>
      <c r="N119" s="36"/>
    </row>
    <row r="120" spans="1:14" ht="13.5">
      <c r="A120" s="14">
        <v>2451</v>
      </c>
      <c r="B120" s="15" t="s">
        <v>285</v>
      </c>
      <c r="C120" s="35" t="s">
        <v>224</v>
      </c>
      <c r="D120" s="35" t="s">
        <v>227</v>
      </c>
      <c r="E120" s="35" t="s">
        <v>206</v>
      </c>
      <c r="F120" s="16">
        <f>SUM(G120,H120)</f>
        <v>1500000</v>
      </c>
      <c r="G120" s="16">
        <v>1500000</v>
      </c>
      <c r="H120" s="16">
        <v>0</v>
      </c>
      <c r="I120" s="16">
        <f>SUM(J120,K120)</f>
        <v>2605800</v>
      </c>
      <c r="J120" s="16">
        <v>760800</v>
      </c>
      <c r="K120" s="16">
        <v>1845000</v>
      </c>
      <c r="L120" s="43">
        <f>SUM(M120,N120)</f>
        <v>1845000</v>
      </c>
      <c r="M120" s="16">
        <v>0</v>
      </c>
      <c r="N120" s="16">
        <v>1845000</v>
      </c>
    </row>
    <row r="121" spans="1:14" ht="13.5">
      <c r="A121" s="14">
        <v>2452</v>
      </c>
      <c r="B121" s="15" t="s">
        <v>286</v>
      </c>
      <c r="C121" s="35" t="s">
        <v>224</v>
      </c>
      <c r="D121" s="35" t="s">
        <v>227</v>
      </c>
      <c r="E121" s="35" t="s">
        <v>213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43">
        <f>SUM(M121,N121)</f>
        <v>0</v>
      </c>
      <c r="M121" s="16">
        <v>0</v>
      </c>
      <c r="N121" s="16">
        <v>0</v>
      </c>
    </row>
    <row r="122" spans="1:14" ht="13.5">
      <c r="A122" s="14">
        <v>2453</v>
      </c>
      <c r="B122" s="15" t="s">
        <v>287</v>
      </c>
      <c r="C122" s="35" t="s">
        <v>224</v>
      </c>
      <c r="D122" s="35" t="s">
        <v>227</v>
      </c>
      <c r="E122" s="35" t="s">
        <v>215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43">
        <f>SUM(M122,N122)</f>
        <v>0</v>
      </c>
      <c r="M122" s="16">
        <v>0</v>
      </c>
      <c r="N122" s="16">
        <v>0</v>
      </c>
    </row>
    <row r="123" spans="1:14" ht="13.5">
      <c r="A123" s="14">
        <v>2454</v>
      </c>
      <c r="B123" s="15" t="s">
        <v>288</v>
      </c>
      <c r="C123" s="35" t="s">
        <v>224</v>
      </c>
      <c r="D123" s="35" t="s">
        <v>227</v>
      </c>
      <c r="E123" s="35" t="s">
        <v>224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43">
        <f>SUM(M123,N123)</f>
        <v>0</v>
      </c>
      <c r="M123" s="16">
        <v>0</v>
      </c>
      <c r="N123" s="16">
        <v>0</v>
      </c>
    </row>
    <row r="124" spans="1:14" ht="13.5">
      <c r="A124" s="14">
        <v>2455</v>
      </c>
      <c r="B124" s="15" t="s">
        <v>289</v>
      </c>
      <c r="C124" s="35" t="s">
        <v>224</v>
      </c>
      <c r="D124" s="35" t="s">
        <v>227</v>
      </c>
      <c r="E124" s="35" t="s">
        <v>227</v>
      </c>
      <c r="F124" s="16">
        <f>SUM(G124,H124)</f>
        <v>43501055</v>
      </c>
      <c r="G124" s="16">
        <v>43501055</v>
      </c>
      <c r="H124" s="16">
        <v>0</v>
      </c>
      <c r="I124" s="16">
        <f>SUM(J124,K124)</f>
        <v>192625792</v>
      </c>
      <c r="J124" s="16">
        <v>58107672</v>
      </c>
      <c r="K124" s="16">
        <v>134518120</v>
      </c>
      <c r="L124" s="43">
        <f>SUM(M124,N124)</f>
        <v>59383481</v>
      </c>
      <c r="M124" s="16">
        <v>41769929</v>
      </c>
      <c r="N124" s="16">
        <v>17613552</v>
      </c>
    </row>
    <row r="125" spans="1:14" ht="14.25">
      <c r="A125" s="38">
        <v>2460</v>
      </c>
      <c r="B125" s="39" t="s">
        <v>290</v>
      </c>
      <c r="C125" s="40" t="s">
        <v>224</v>
      </c>
      <c r="D125" s="40" t="s">
        <v>230</v>
      </c>
      <c r="E125" s="40" t="s">
        <v>207</v>
      </c>
      <c r="F125" s="41">
        <f aca="true" t="shared" si="35" ref="F125:N125">SUM(F127)</f>
        <v>0</v>
      </c>
      <c r="G125" s="41">
        <f t="shared" si="35"/>
        <v>0</v>
      </c>
      <c r="H125" s="41">
        <f t="shared" si="35"/>
        <v>0</v>
      </c>
      <c r="I125" s="41">
        <f t="shared" si="35"/>
        <v>0</v>
      </c>
      <c r="J125" s="41">
        <f t="shared" si="35"/>
        <v>0</v>
      </c>
      <c r="K125" s="41">
        <f t="shared" si="35"/>
        <v>0</v>
      </c>
      <c r="L125" s="42">
        <f t="shared" si="35"/>
        <v>0</v>
      </c>
      <c r="M125" s="41">
        <f t="shared" si="35"/>
        <v>0</v>
      </c>
      <c r="N125" s="41">
        <f t="shared" si="35"/>
        <v>0</v>
      </c>
    </row>
    <row r="126" spans="1:14" ht="13.5">
      <c r="A126" s="14"/>
      <c r="B126" s="15" t="s">
        <v>210</v>
      </c>
      <c r="C126" s="35"/>
      <c r="D126" s="35"/>
      <c r="E126" s="35"/>
      <c r="F126" s="36"/>
      <c r="G126" s="36"/>
      <c r="H126" s="36"/>
      <c r="I126" s="36"/>
      <c r="J126" s="36"/>
      <c r="K126" s="36"/>
      <c r="L126" s="37"/>
      <c r="M126" s="36"/>
      <c r="N126" s="36"/>
    </row>
    <row r="127" spans="1:14" ht="13.5">
      <c r="A127" s="14">
        <v>2461</v>
      </c>
      <c r="B127" s="15" t="s">
        <v>290</v>
      </c>
      <c r="C127" s="35" t="s">
        <v>224</v>
      </c>
      <c r="D127" s="35" t="s">
        <v>230</v>
      </c>
      <c r="E127" s="35" t="s">
        <v>206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43">
        <f>SUM(M127,N127)</f>
        <v>0</v>
      </c>
      <c r="M127" s="16">
        <v>0</v>
      </c>
      <c r="N127" s="16">
        <v>0</v>
      </c>
    </row>
    <row r="128" spans="1:14" ht="14.25">
      <c r="A128" s="38">
        <v>2470</v>
      </c>
      <c r="B128" s="39" t="s">
        <v>291</v>
      </c>
      <c r="C128" s="40" t="s">
        <v>224</v>
      </c>
      <c r="D128" s="40" t="s">
        <v>233</v>
      </c>
      <c r="E128" s="40" t="s">
        <v>207</v>
      </c>
      <c r="F128" s="41">
        <f aca="true" t="shared" si="36" ref="F128:N128">SUM(F130:F133)</f>
        <v>5105000</v>
      </c>
      <c r="G128" s="41">
        <f t="shared" si="36"/>
        <v>5105000</v>
      </c>
      <c r="H128" s="41">
        <f t="shared" si="36"/>
        <v>0</v>
      </c>
      <c r="I128" s="41">
        <f t="shared" si="36"/>
        <v>6316500</v>
      </c>
      <c r="J128" s="41">
        <f t="shared" si="36"/>
        <v>5316500</v>
      </c>
      <c r="K128" s="41">
        <f t="shared" si="36"/>
        <v>1000000</v>
      </c>
      <c r="L128" s="42">
        <f t="shared" si="36"/>
        <v>5030500</v>
      </c>
      <c r="M128" s="41">
        <f t="shared" si="36"/>
        <v>4316500</v>
      </c>
      <c r="N128" s="41">
        <f t="shared" si="36"/>
        <v>714000</v>
      </c>
    </row>
    <row r="129" spans="1:14" ht="13.5">
      <c r="A129" s="14"/>
      <c r="B129" s="15" t="s">
        <v>210</v>
      </c>
      <c r="C129" s="35"/>
      <c r="D129" s="35"/>
      <c r="E129" s="35"/>
      <c r="F129" s="36"/>
      <c r="G129" s="36"/>
      <c r="H129" s="36"/>
      <c r="I129" s="36"/>
      <c r="J129" s="36"/>
      <c r="K129" s="36"/>
      <c r="L129" s="37"/>
      <c r="M129" s="36"/>
      <c r="N129" s="36"/>
    </row>
    <row r="130" spans="1:14" ht="27">
      <c r="A130" s="14">
        <v>2471</v>
      </c>
      <c r="B130" s="15" t="s">
        <v>292</v>
      </c>
      <c r="C130" s="35" t="s">
        <v>224</v>
      </c>
      <c r="D130" s="35" t="s">
        <v>233</v>
      </c>
      <c r="E130" s="35" t="s">
        <v>206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43">
        <f>SUM(M130,N130)</f>
        <v>0</v>
      </c>
      <c r="M130" s="16">
        <v>0</v>
      </c>
      <c r="N130" s="16">
        <v>0</v>
      </c>
    </row>
    <row r="131" spans="1:14" ht="13.5">
      <c r="A131" s="14">
        <v>2472</v>
      </c>
      <c r="B131" s="15" t="s">
        <v>293</v>
      </c>
      <c r="C131" s="35" t="s">
        <v>224</v>
      </c>
      <c r="D131" s="35" t="s">
        <v>233</v>
      </c>
      <c r="E131" s="35" t="s">
        <v>213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43">
        <f>SUM(M131,N131)</f>
        <v>0</v>
      </c>
      <c r="M131" s="16">
        <v>0</v>
      </c>
      <c r="N131" s="16">
        <v>0</v>
      </c>
    </row>
    <row r="132" spans="1:14" ht="13.5">
      <c r="A132" s="14">
        <v>2473</v>
      </c>
      <c r="B132" s="15" t="s">
        <v>294</v>
      </c>
      <c r="C132" s="35" t="s">
        <v>224</v>
      </c>
      <c r="D132" s="35" t="s">
        <v>233</v>
      </c>
      <c r="E132" s="35" t="s">
        <v>215</v>
      </c>
      <c r="F132" s="16">
        <f>SUM(G132,H132)</f>
        <v>5105000</v>
      </c>
      <c r="G132" s="16">
        <v>5105000</v>
      </c>
      <c r="H132" s="16">
        <v>0</v>
      </c>
      <c r="I132" s="16">
        <f>SUM(J132,K132)</f>
        <v>6316500</v>
      </c>
      <c r="J132" s="16">
        <v>5316500</v>
      </c>
      <c r="K132" s="16">
        <v>1000000</v>
      </c>
      <c r="L132" s="43">
        <f>SUM(M132,N132)</f>
        <v>5030500</v>
      </c>
      <c r="M132" s="16">
        <v>4316500</v>
      </c>
      <c r="N132" s="16">
        <v>714000</v>
      </c>
    </row>
    <row r="133" spans="1:14" ht="13.5">
      <c r="A133" s="14">
        <v>2474</v>
      </c>
      <c r="B133" s="15" t="s">
        <v>295</v>
      </c>
      <c r="C133" s="35" t="s">
        <v>224</v>
      </c>
      <c r="D133" s="35" t="s">
        <v>233</v>
      </c>
      <c r="E133" s="35" t="s">
        <v>224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43">
        <f>SUM(M133,N133)</f>
        <v>0</v>
      </c>
      <c r="M133" s="16">
        <v>0</v>
      </c>
      <c r="N133" s="16">
        <v>0</v>
      </c>
    </row>
    <row r="134" spans="1:14" ht="27">
      <c r="A134" s="38">
        <v>2480</v>
      </c>
      <c r="B134" s="39" t="s">
        <v>296</v>
      </c>
      <c r="C134" s="40" t="s">
        <v>224</v>
      </c>
      <c r="D134" s="40" t="s">
        <v>235</v>
      </c>
      <c r="E134" s="40" t="s">
        <v>207</v>
      </c>
      <c r="F134" s="41">
        <f aca="true" t="shared" si="37" ref="F134:N134">SUM(F136:F142)</f>
        <v>0</v>
      </c>
      <c r="G134" s="41">
        <f t="shared" si="37"/>
        <v>0</v>
      </c>
      <c r="H134" s="41">
        <f t="shared" si="37"/>
        <v>0</v>
      </c>
      <c r="I134" s="41">
        <f t="shared" si="37"/>
        <v>0</v>
      </c>
      <c r="J134" s="41">
        <f t="shared" si="37"/>
        <v>0</v>
      </c>
      <c r="K134" s="41">
        <f t="shared" si="37"/>
        <v>0</v>
      </c>
      <c r="L134" s="42">
        <f t="shared" si="37"/>
        <v>0</v>
      </c>
      <c r="M134" s="41">
        <f t="shared" si="37"/>
        <v>0</v>
      </c>
      <c r="N134" s="41">
        <f t="shared" si="37"/>
        <v>0</v>
      </c>
    </row>
    <row r="135" spans="1:14" ht="13.5">
      <c r="A135" s="14"/>
      <c r="B135" s="15" t="s">
        <v>210</v>
      </c>
      <c r="C135" s="35"/>
      <c r="D135" s="35"/>
      <c r="E135" s="35"/>
      <c r="F135" s="36"/>
      <c r="G135" s="36"/>
      <c r="H135" s="36"/>
      <c r="I135" s="36"/>
      <c r="J135" s="36"/>
      <c r="K135" s="36"/>
      <c r="L135" s="37"/>
      <c r="M135" s="36"/>
      <c r="N135" s="36"/>
    </row>
    <row r="136" spans="1:14" ht="40.5">
      <c r="A136" s="14">
        <v>2481</v>
      </c>
      <c r="B136" s="15" t="s">
        <v>297</v>
      </c>
      <c r="C136" s="35" t="s">
        <v>224</v>
      </c>
      <c r="D136" s="35" t="s">
        <v>235</v>
      </c>
      <c r="E136" s="35" t="s">
        <v>206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43">
        <f aca="true" t="shared" si="40" ref="L136:L142">SUM(M136,N136)</f>
        <v>0</v>
      </c>
      <c r="M136" s="16">
        <v>0</v>
      </c>
      <c r="N136" s="16">
        <v>0</v>
      </c>
    </row>
    <row r="137" spans="1:14" ht="40.5">
      <c r="A137" s="14">
        <v>2482</v>
      </c>
      <c r="B137" s="15" t="s">
        <v>298</v>
      </c>
      <c r="C137" s="35" t="s">
        <v>224</v>
      </c>
      <c r="D137" s="35" t="s">
        <v>235</v>
      </c>
      <c r="E137" s="35" t="s">
        <v>213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43">
        <f t="shared" si="40"/>
        <v>0</v>
      </c>
      <c r="M137" s="16">
        <v>0</v>
      </c>
      <c r="N137" s="16">
        <v>0</v>
      </c>
    </row>
    <row r="138" spans="1:14" ht="27">
      <c r="A138" s="14">
        <v>2483</v>
      </c>
      <c r="B138" s="15" t="s">
        <v>299</v>
      </c>
      <c r="C138" s="35" t="s">
        <v>224</v>
      </c>
      <c r="D138" s="35" t="s">
        <v>235</v>
      </c>
      <c r="E138" s="35" t="s">
        <v>215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43">
        <f t="shared" si="40"/>
        <v>0</v>
      </c>
      <c r="M138" s="16">
        <v>0</v>
      </c>
      <c r="N138" s="16">
        <v>0</v>
      </c>
    </row>
    <row r="139" spans="1:14" ht="40.5">
      <c r="A139" s="14">
        <v>2484</v>
      </c>
      <c r="B139" s="15" t="s">
        <v>300</v>
      </c>
      <c r="C139" s="35" t="s">
        <v>224</v>
      </c>
      <c r="D139" s="35" t="s">
        <v>235</v>
      </c>
      <c r="E139" s="35" t="s">
        <v>224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43">
        <f t="shared" si="40"/>
        <v>0</v>
      </c>
      <c r="M139" s="16">
        <v>0</v>
      </c>
      <c r="N139" s="16">
        <v>0</v>
      </c>
    </row>
    <row r="140" spans="1:14" ht="27">
      <c r="A140" s="14">
        <v>2485</v>
      </c>
      <c r="B140" s="15" t="s">
        <v>301</v>
      </c>
      <c r="C140" s="35" t="s">
        <v>224</v>
      </c>
      <c r="D140" s="35" t="s">
        <v>235</v>
      </c>
      <c r="E140" s="35" t="s">
        <v>227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43">
        <f t="shared" si="40"/>
        <v>0</v>
      </c>
      <c r="M140" s="16">
        <v>0</v>
      </c>
      <c r="N140" s="16">
        <v>0</v>
      </c>
    </row>
    <row r="141" spans="1:14" ht="27">
      <c r="A141" s="14">
        <v>2486</v>
      </c>
      <c r="B141" s="15" t="s">
        <v>302</v>
      </c>
      <c r="C141" s="35" t="s">
        <v>224</v>
      </c>
      <c r="D141" s="35" t="s">
        <v>235</v>
      </c>
      <c r="E141" s="35" t="s">
        <v>230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43">
        <f t="shared" si="40"/>
        <v>0</v>
      </c>
      <c r="M141" s="16">
        <v>0</v>
      </c>
      <c r="N141" s="16">
        <v>0</v>
      </c>
    </row>
    <row r="142" spans="1:14" ht="27">
      <c r="A142" s="14">
        <v>2487</v>
      </c>
      <c r="B142" s="15" t="s">
        <v>303</v>
      </c>
      <c r="C142" s="35" t="s">
        <v>224</v>
      </c>
      <c r="D142" s="35" t="s">
        <v>235</v>
      </c>
      <c r="E142" s="35" t="s">
        <v>233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43">
        <f t="shared" si="40"/>
        <v>0</v>
      </c>
      <c r="M142" s="16">
        <v>0</v>
      </c>
      <c r="N142" s="16">
        <v>0</v>
      </c>
    </row>
    <row r="143" spans="1:14" ht="27">
      <c r="A143" s="38">
        <v>2490</v>
      </c>
      <c r="B143" s="39" t="s">
        <v>304</v>
      </c>
      <c r="C143" s="40" t="s">
        <v>224</v>
      </c>
      <c r="D143" s="40" t="s">
        <v>305</v>
      </c>
      <c r="E143" s="40" t="s">
        <v>207</v>
      </c>
      <c r="F143" s="41">
        <f aca="true" t="shared" si="41" ref="F143:N143">SUM(F145)</f>
        <v>-22879921.9</v>
      </c>
      <c r="G143" s="41">
        <f t="shared" si="41"/>
        <v>0</v>
      </c>
      <c r="H143" s="41">
        <f t="shared" si="41"/>
        <v>-22879921.9</v>
      </c>
      <c r="I143" s="41">
        <f t="shared" si="41"/>
        <v>-22165121.9</v>
      </c>
      <c r="J143" s="41">
        <f t="shared" si="41"/>
        <v>0</v>
      </c>
      <c r="K143" s="41">
        <f t="shared" si="41"/>
        <v>-22165121.9</v>
      </c>
      <c r="L143" s="42">
        <f t="shared" si="41"/>
        <v>-1098057</v>
      </c>
      <c r="M143" s="41">
        <f t="shared" si="41"/>
        <v>0</v>
      </c>
      <c r="N143" s="41">
        <f t="shared" si="41"/>
        <v>-1098057</v>
      </c>
    </row>
    <row r="144" spans="1:14" ht="13.5">
      <c r="A144" s="14"/>
      <c r="B144" s="15" t="s">
        <v>210</v>
      </c>
      <c r="C144" s="35"/>
      <c r="D144" s="35"/>
      <c r="E144" s="35"/>
      <c r="F144" s="36"/>
      <c r="G144" s="36"/>
      <c r="H144" s="36"/>
      <c r="I144" s="36"/>
      <c r="J144" s="36"/>
      <c r="K144" s="36"/>
      <c r="L144" s="37"/>
      <c r="M144" s="36"/>
      <c r="N144" s="36"/>
    </row>
    <row r="145" spans="1:14" ht="27">
      <c r="A145" s="14">
        <v>2491</v>
      </c>
      <c r="B145" s="15" t="s">
        <v>304</v>
      </c>
      <c r="C145" s="35" t="s">
        <v>224</v>
      </c>
      <c r="D145" s="35" t="s">
        <v>305</v>
      </c>
      <c r="E145" s="35" t="s">
        <v>206</v>
      </c>
      <c r="F145" s="16">
        <f>SUM(G145,H145)</f>
        <v>-22879921.9</v>
      </c>
      <c r="G145" s="16">
        <v>0</v>
      </c>
      <c r="H145" s="16">
        <v>-22879921.9</v>
      </c>
      <c r="I145" s="16">
        <f>SUM(J145,K145)</f>
        <v>-22165121.9</v>
      </c>
      <c r="J145" s="16">
        <v>0</v>
      </c>
      <c r="K145" s="16">
        <v>-22165121.9</v>
      </c>
      <c r="L145" s="43">
        <f>SUM(M145,N145)</f>
        <v>-1098057</v>
      </c>
      <c r="M145" s="16">
        <v>0</v>
      </c>
      <c r="N145" s="16">
        <v>-1098057</v>
      </c>
    </row>
    <row r="146" spans="1:14" ht="40.5">
      <c r="A146" s="44">
        <v>2500</v>
      </c>
      <c r="B146" s="45" t="s">
        <v>306</v>
      </c>
      <c r="C146" s="46" t="s">
        <v>227</v>
      </c>
      <c r="D146" s="46" t="s">
        <v>207</v>
      </c>
      <c r="E146" s="46" t="s">
        <v>207</v>
      </c>
      <c r="F146" s="47">
        <f aca="true" t="shared" si="42" ref="F146:N146">SUM(F148,F151,F154,F157,F160,F163)</f>
        <v>93720468</v>
      </c>
      <c r="G146" s="47">
        <f t="shared" si="42"/>
        <v>93720468</v>
      </c>
      <c r="H146" s="47">
        <f t="shared" si="42"/>
        <v>0</v>
      </c>
      <c r="I146" s="47">
        <f t="shared" si="42"/>
        <v>109361510</v>
      </c>
      <c r="J146" s="47">
        <f t="shared" si="42"/>
        <v>109361510</v>
      </c>
      <c r="K146" s="47">
        <f t="shared" si="42"/>
        <v>0</v>
      </c>
      <c r="L146" s="48">
        <f t="shared" si="42"/>
        <v>109361510</v>
      </c>
      <c r="M146" s="47">
        <f t="shared" si="42"/>
        <v>109361510</v>
      </c>
      <c r="N146" s="47">
        <f t="shared" si="42"/>
        <v>0</v>
      </c>
    </row>
    <row r="147" spans="1:14" ht="13.5">
      <c r="A147" s="14"/>
      <c r="B147" s="15" t="s">
        <v>208</v>
      </c>
      <c r="C147" s="35"/>
      <c r="D147" s="35"/>
      <c r="E147" s="35"/>
      <c r="F147" s="36"/>
      <c r="G147" s="36"/>
      <c r="H147" s="36"/>
      <c r="I147" s="36"/>
      <c r="J147" s="36"/>
      <c r="K147" s="36"/>
      <c r="L147" s="37"/>
      <c r="M147" s="36"/>
      <c r="N147" s="36"/>
    </row>
    <row r="148" spans="1:14" ht="14.25">
      <c r="A148" s="38">
        <v>2510</v>
      </c>
      <c r="B148" s="39" t="s">
        <v>307</v>
      </c>
      <c r="C148" s="40" t="s">
        <v>227</v>
      </c>
      <c r="D148" s="40" t="s">
        <v>206</v>
      </c>
      <c r="E148" s="40" t="s">
        <v>207</v>
      </c>
      <c r="F148" s="41">
        <f aca="true" t="shared" si="43" ref="F148:N148">SUM(F150)</f>
        <v>87343268</v>
      </c>
      <c r="G148" s="41">
        <f t="shared" si="43"/>
        <v>87343268</v>
      </c>
      <c r="H148" s="41">
        <f t="shared" si="43"/>
        <v>0</v>
      </c>
      <c r="I148" s="41">
        <f t="shared" si="43"/>
        <v>99202135</v>
      </c>
      <c r="J148" s="41">
        <f t="shared" si="43"/>
        <v>99202135</v>
      </c>
      <c r="K148" s="41">
        <f t="shared" si="43"/>
        <v>0</v>
      </c>
      <c r="L148" s="42">
        <f t="shared" si="43"/>
        <v>99202135</v>
      </c>
      <c r="M148" s="41">
        <f t="shared" si="43"/>
        <v>99202135</v>
      </c>
      <c r="N148" s="41">
        <f t="shared" si="43"/>
        <v>0</v>
      </c>
    </row>
    <row r="149" spans="1:14" ht="13.5">
      <c r="A149" s="14"/>
      <c r="B149" s="15" t="s">
        <v>210</v>
      </c>
      <c r="C149" s="35"/>
      <c r="D149" s="35"/>
      <c r="E149" s="35"/>
      <c r="F149" s="36"/>
      <c r="G149" s="36"/>
      <c r="H149" s="36"/>
      <c r="I149" s="36"/>
      <c r="J149" s="36"/>
      <c r="K149" s="36"/>
      <c r="L149" s="37"/>
      <c r="M149" s="36"/>
      <c r="N149" s="36"/>
    </row>
    <row r="150" spans="1:14" ht="13.5">
      <c r="A150" s="14">
        <v>2511</v>
      </c>
      <c r="B150" s="15" t="s">
        <v>307</v>
      </c>
      <c r="C150" s="35" t="s">
        <v>227</v>
      </c>
      <c r="D150" s="35" t="s">
        <v>206</v>
      </c>
      <c r="E150" s="35" t="s">
        <v>206</v>
      </c>
      <c r="F150" s="16">
        <f>SUM(G150,H150)</f>
        <v>87343268</v>
      </c>
      <c r="G150" s="16">
        <v>87343268</v>
      </c>
      <c r="H150" s="16">
        <v>0</v>
      </c>
      <c r="I150" s="16">
        <f>SUM(J150,K150)</f>
        <v>99202135</v>
      </c>
      <c r="J150" s="16">
        <v>99202135</v>
      </c>
      <c r="K150" s="16">
        <v>0</v>
      </c>
      <c r="L150" s="43">
        <f>SUM(M150,N150)</f>
        <v>99202135</v>
      </c>
      <c r="M150" s="16">
        <v>99202135</v>
      </c>
      <c r="N150" s="16">
        <v>0</v>
      </c>
    </row>
    <row r="151" spans="1:14" ht="14.25">
      <c r="A151" s="38">
        <v>2520</v>
      </c>
      <c r="B151" s="39" t="s">
        <v>308</v>
      </c>
      <c r="C151" s="40" t="s">
        <v>227</v>
      </c>
      <c r="D151" s="40" t="s">
        <v>213</v>
      </c>
      <c r="E151" s="40" t="s">
        <v>207</v>
      </c>
      <c r="F151" s="41">
        <f aca="true" t="shared" si="44" ref="F151:N151">SUM(F153)</f>
        <v>6377200</v>
      </c>
      <c r="G151" s="41">
        <f t="shared" si="44"/>
        <v>6377200</v>
      </c>
      <c r="H151" s="41">
        <f t="shared" si="44"/>
        <v>0</v>
      </c>
      <c r="I151" s="41">
        <f t="shared" si="44"/>
        <v>10159375</v>
      </c>
      <c r="J151" s="41">
        <f t="shared" si="44"/>
        <v>10159375</v>
      </c>
      <c r="K151" s="41">
        <f t="shared" si="44"/>
        <v>0</v>
      </c>
      <c r="L151" s="42">
        <f t="shared" si="44"/>
        <v>10159375</v>
      </c>
      <c r="M151" s="41">
        <f t="shared" si="44"/>
        <v>10159375</v>
      </c>
      <c r="N151" s="41">
        <f t="shared" si="44"/>
        <v>0</v>
      </c>
    </row>
    <row r="152" spans="1:14" ht="13.5">
      <c r="A152" s="14"/>
      <c r="B152" s="15" t="s">
        <v>210</v>
      </c>
      <c r="C152" s="35"/>
      <c r="D152" s="35"/>
      <c r="E152" s="35"/>
      <c r="F152" s="36"/>
      <c r="G152" s="36"/>
      <c r="H152" s="36"/>
      <c r="I152" s="36"/>
      <c r="J152" s="36"/>
      <c r="K152" s="36"/>
      <c r="L152" s="37"/>
      <c r="M152" s="36"/>
      <c r="N152" s="36"/>
    </row>
    <row r="153" spans="1:14" ht="13.5">
      <c r="A153" s="14">
        <v>2521</v>
      </c>
      <c r="B153" s="15" t="s">
        <v>309</v>
      </c>
      <c r="C153" s="35" t="s">
        <v>227</v>
      </c>
      <c r="D153" s="35" t="s">
        <v>213</v>
      </c>
      <c r="E153" s="35" t="s">
        <v>206</v>
      </c>
      <c r="F153" s="16">
        <f>SUM(G153,H153)</f>
        <v>6377200</v>
      </c>
      <c r="G153" s="16">
        <v>6377200</v>
      </c>
      <c r="H153" s="16">
        <v>0</v>
      </c>
      <c r="I153" s="16">
        <f>SUM(J153,K153)</f>
        <v>10159375</v>
      </c>
      <c r="J153" s="16">
        <v>10159375</v>
      </c>
      <c r="K153" s="16">
        <v>0</v>
      </c>
      <c r="L153" s="43">
        <f>SUM(M153,N153)</f>
        <v>10159375</v>
      </c>
      <c r="M153" s="16">
        <v>10159375</v>
      </c>
      <c r="N153" s="16">
        <v>0</v>
      </c>
    </row>
    <row r="154" spans="1:14" ht="14.25">
      <c r="A154" s="38">
        <v>2530</v>
      </c>
      <c r="B154" s="39" t="s">
        <v>310</v>
      </c>
      <c r="C154" s="40" t="s">
        <v>227</v>
      </c>
      <c r="D154" s="40" t="s">
        <v>215</v>
      </c>
      <c r="E154" s="40" t="s">
        <v>207</v>
      </c>
      <c r="F154" s="41">
        <f aca="true" t="shared" si="45" ref="F154:N154">SUM(F156)</f>
        <v>0</v>
      </c>
      <c r="G154" s="41">
        <f t="shared" si="45"/>
        <v>0</v>
      </c>
      <c r="H154" s="41">
        <f t="shared" si="45"/>
        <v>0</v>
      </c>
      <c r="I154" s="41">
        <f t="shared" si="45"/>
        <v>0</v>
      </c>
      <c r="J154" s="41">
        <f t="shared" si="45"/>
        <v>0</v>
      </c>
      <c r="K154" s="41">
        <f t="shared" si="45"/>
        <v>0</v>
      </c>
      <c r="L154" s="42">
        <f t="shared" si="45"/>
        <v>0</v>
      </c>
      <c r="M154" s="41">
        <f t="shared" si="45"/>
        <v>0</v>
      </c>
      <c r="N154" s="41">
        <f t="shared" si="45"/>
        <v>0</v>
      </c>
    </row>
    <row r="155" spans="1:14" ht="13.5">
      <c r="A155" s="14"/>
      <c r="B155" s="15" t="s">
        <v>210</v>
      </c>
      <c r="C155" s="35"/>
      <c r="D155" s="35"/>
      <c r="E155" s="35"/>
      <c r="F155" s="36"/>
      <c r="G155" s="36"/>
      <c r="H155" s="36"/>
      <c r="I155" s="36"/>
      <c r="J155" s="36"/>
      <c r="K155" s="36"/>
      <c r="L155" s="37"/>
      <c r="M155" s="36"/>
      <c r="N155" s="36"/>
    </row>
    <row r="156" spans="1:14" ht="13.5">
      <c r="A156" s="14">
        <v>2531</v>
      </c>
      <c r="B156" s="15" t="s">
        <v>310</v>
      </c>
      <c r="C156" s="35" t="s">
        <v>227</v>
      </c>
      <c r="D156" s="35" t="s">
        <v>215</v>
      </c>
      <c r="E156" s="35" t="s">
        <v>206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43">
        <f>SUM(M156,N156)</f>
        <v>0</v>
      </c>
      <c r="M156" s="16">
        <v>0</v>
      </c>
      <c r="N156" s="16">
        <v>0</v>
      </c>
    </row>
    <row r="157" spans="1:14" ht="27">
      <c r="A157" s="38">
        <v>2540</v>
      </c>
      <c r="B157" s="39" t="s">
        <v>311</v>
      </c>
      <c r="C157" s="40" t="s">
        <v>227</v>
      </c>
      <c r="D157" s="40" t="s">
        <v>224</v>
      </c>
      <c r="E157" s="40" t="s">
        <v>207</v>
      </c>
      <c r="F157" s="41">
        <f aca="true" t="shared" si="46" ref="F157:N157">SUM(F159)</f>
        <v>0</v>
      </c>
      <c r="G157" s="41">
        <f t="shared" si="46"/>
        <v>0</v>
      </c>
      <c r="H157" s="41">
        <f t="shared" si="46"/>
        <v>0</v>
      </c>
      <c r="I157" s="41">
        <f t="shared" si="46"/>
        <v>0</v>
      </c>
      <c r="J157" s="41">
        <f t="shared" si="46"/>
        <v>0</v>
      </c>
      <c r="K157" s="41">
        <f t="shared" si="46"/>
        <v>0</v>
      </c>
      <c r="L157" s="42">
        <f t="shared" si="46"/>
        <v>0</v>
      </c>
      <c r="M157" s="41">
        <f t="shared" si="46"/>
        <v>0</v>
      </c>
      <c r="N157" s="41">
        <f t="shared" si="46"/>
        <v>0</v>
      </c>
    </row>
    <row r="158" spans="1:14" ht="13.5">
      <c r="A158" s="14"/>
      <c r="B158" s="15" t="s">
        <v>210</v>
      </c>
      <c r="C158" s="35"/>
      <c r="D158" s="35"/>
      <c r="E158" s="35"/>
      <c r="F158" s="36"/>
      <c r="G158" s="36"/>
      <c r="H158" s="36"/>
      <c r="I158" s="36"/>
      <c r="J158" s="36"/>
      <c r="K158" s="36"/>
      <c r="L158" s="37"/>
      <c r="M158" s="36"/>
      <c r="N158" s="36"/>
    </row>
    <row r="159" spans="1:14" ht="27">
      <c r="A159" s="14">
        <v>2541</v>
      </c>
      <c r="B159" s="15" t="s">
        <v>311</v>
      </c>
      <c r="C159" s="35" t="s">
        <v>227</v>
      </c>
      <c r="D159" s="35" t="s">
        <v>224</v>
      </c>
      <c r="E159" s="35" t="s">
        <v>206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43">
        <f>SUM(M159,N159)</f>
        <v>0</v>
      </c>
      <c r="M159" s="16">
        <v>0</v>
      </c>
      <c r="N159" s="16">
        <v>0</v>
      </c>
    </row>
    <row r="160" spans="1:14" ht="27">
      <c r="A160" s="38">
        <v>2550</v>
      </c>
      <c r="B160" s="39" t="s">
        <v>312</v>
      </c>
      <c r="C160" s="40" t="s">
        <v>227</v>
      </c>
      <c r="D160" s="40" t="s">
        <v>227</v>
      </c>
      <c r="E160" s="40" t="s">
        <v>207</v>
      </c>
      <c r="F160" s="41">
        <f aca="true" t="shared" si="47" ref="F160:N160">SUM(F162)</f>
        <v>0</v>
      </c>
      <c r="G160" s="41">
        <f t="shared" si="47"/>
        <v>0</v>
      </c>
      <c r="H160" s="41">
        <f t="shared" si="47"/>
        <v>0</v>
      </c>
      <c r="I160" s="41">
        <f t="shared" si="47"/>
        <v>0</v>
      </c>
      <c r="J160" s="41">
        <f t="shared" si="47"/>
        <v>0</v>
      </c>
      <c r="K160" s="41">
        <f t="shared" si="47"/>
        <v>0</v>
      </c>
      <c r="L160" s="42">
        <f t="shared" si="47"/>
        <v>0</v>
      </c>
      <c r="M160" s="41">
        <f t="shared" si="47"/>
        <v>0</v>
      </c>
      <c r="N160" s="41">
        <f t="shared" si="47"/>
        <v>0</v>
      </c>
    </row>
    <row r="161" spans="1:14" ht="13.5">
      <c r="A161" s="14"/>
      <c r="B161" s="15" t="s">
        <v>210</v>
      </c>
      <c r="C161" s="35"/>
      <c r="D161" s="35"/>
      <c r="E161" s="35"/>
      <c r="F161" s="36"/>
      <c r="G161" s="36"/>
      <c r="H161" s="36"/>
      <c r="I161" s="36"/>
      <c r="J161" s="36"/>
      <c r="K161" s="36"/>
      <c r="L161" s="37"/>
      <c r="M161" s="36"/>
      <c r="N161" s="36"/>
    </row>
    <row r="162" spans="1:14" ht="27">
      <c r="A162" s="14">
        <v>2551</v>
      </c>
      <c r="B162" s="15" t="s">
        <v>312</v>
      </c>
      <c r="C162" s="35" t="s">
        <v>227</v>
      </c>
      <c r="D162" s="35" t="s">
        <v>227</v>
      </c>
      <c r="E162" s="35" t="s">
        <v>206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43">
        <f>SUM(M162,N162)</f>
        <v>0</v>
      </c>
      <c r="M162" s="16">
        <v>0</v>
      </c>
      <c r="N162" s="16">
        <v>0</v>
      </c>
    </row>
    <row r="163" spans="1:14" ht="27">
      <c r="A163" s="38">
        <v>2560</v>
      </c>
      <c r="B163" s="39" t="s">
        <v>313</v>
      </c>
      <c r="C163" s="40" t="s">
        <v>227</v>
      </c>
      <c r="D163" s="40" t="s">
        <v>230</v>
      </c>
      <c r="E163" s="40" t="s">
        <v>207</v>
      </c>
      <c r="F163" s="41">
        <f aca="true" t="shared" si="48" ref="F163:N163">SUM(F165)</f>
        <v>0</v>
      </c>
      <c r="G163" s="41">
        <f t="shared" si="48"/>
        <v>0</v>
      </c>
      <c r="H163" s="41">
        <f t="shared" si="48"/>
        <v>0</v>
      </c>
      <c r="I163" s="41">
        <f t="shared" si="48"/>
        <v>0</v>
      </c>
      <c r="J163" s="41">
        <f t="shared" si="48"/>
        <v>0</v>
      </c>
      <c r="K163" s="41">
        <f t="shared" si="48"/>
        <v>0</v>
      </c>
      <c r="L163" s="42">
        <f t="shared" si="48"/>
        <v>0</v>
      </c>
      <c r="M163" s="41">
        <f t="shared" si="48"/>
        <v>0</v>
      </c>
      <c r="N163" s="41">
        <f t="shared" si="48"/>
        <v>0</v>
      </c>
    </row>
    <row r="164" spans="1:14" ht="13.5">
      <c r="A164" s="14"/>
      <c r="B164" s="15" t="s">
        <v>210</v>
      </c>
      <c r="C164" s="35"/>
      <c r="D164" s="35"/>
      <c r="E164" s="35"/>
      <c r="F164" s="36"/>
      <c r="G164" s="36"/>
      <c r="H164" s="36"/>
      <c r="I164" s="36"/>
      <c r="J164" s="36"/>
      <c r="K164" s="36"/>
      <c r="L164" s="37"/>
      <c r="M164" s="36"/>
      <c r="N164" s="36"/>
    </row>
    <row r="165" spans="1:14" ht="27">
      <c r="A165" s="14">
        <v>2561</v>
      </c>
      <c r="B165" s="15" t="s">
        <v>313</v>
      </c>
      <c r="C165" s="35" t="s">
        <v>227</v>
      </c>
      <c r="D165" s="35" t="s">
        <v>230</v>
      </c>
      <c r="E165" s="35" t="s">
        <v>206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16">
        <v>0</v>
      </c>
      <c r="K165" s="16">
        <v>0</v>
      </c>
      <c r="L165" s="43">
        <f>SUM(M165,N165)</f>
        <v>0</v>
      </c>
      <c r="M165" s="16">
        <v>0</v>
      </c>
      <c r="N165" s="16">
        <v>0</v>
      </c>
    </row>
    <row r="166" spans="1:14" ht="54">
      <c r="A166" s="44">
        <v>2600</v>
      </c>
      <c r="B166" s="45" t="s">
        <v>314</v>
      </c>
      <c r="C166" s="46" t="s">
        <v>230</v>
      </c>
      <c r="D166" s="46" t="s">
        <v>207</v>
      </c>
      <c r="E166" s="46" t="s">
        <v>207</v>
      </c>
      <c r="F166" s="47">
        <f aca="true" t="shared" si="49" ref="F166:N166">SUM(F168,F171,F174,F177,F180,F183)</f>
        <v>224531711</v>
      </c>
      <c r="G166" s="47">
        <f t="shared" si="49"/>
        <v>40471711</v>
      </c>
      <c r="H166" s="47">
        <f t="shared" si="49"/>
        <v>184060000</v>
      </c>
      <c r="I166" s="47">
        <f t="shared" si="49"/>
        <v>127753823</v>
      </c>
      <c r="J166" s="47">
        <f t="shared" si="49"/>
        <v>55423823</v>
      </c>
      <c r="K166" s="47">
        <f t="shared" si="49"/>
        <v>72330000</v>
      </c>
      <c r="L166" s="48">
        <f t="shared" si="49"/>
        <v>60496855.9</v>
      </c>
      <c r="M166" s="47">
        <f t="shared" si="49"/>
        <v>51502865.9</v>
      </c>
      <c r="N166" s="47">
        <f t="shared" si="49"/>
        <v>8993990</v>
      </c>
    </row>
    <row r="167" spans="1:14" ht="13.5">
      <c r="A167" s="14"/>
      <c r="B167" s="15" t="s">
        <v>210</v>
      </c>
      <c r="C167" s="35"/>
      <c r="D167" s="35"/>
      <c r="E167" s="35"/>
      <c r="F167" s="36"/>
      <c r="G167" s="36"/>
      <c r="H167" s="36"/>
      <c r="I167" s="36"/>
      <c r="J167" s="36"/>
      <c r="K167" s="36"/>
      <c r="L167" s="37"/>
      <c r="M167" s="36"/>
      <c r="N167" s="36"/>
    </row>
    <row r="168" spans="1:14" ht="14.25">
      <c r="A168" s="38">
        <v>2610</v>
      </c>
      <c r="B168" s="39" t="s">
        <v>315</v>
      </c>
      <c r="C168" s="40" t="s">
        <v>230</v>
      </c>
      <c r="D168" s="40" t="s">
        <v>206</v>
      </c>
      <c r="E168" s="40" t="s">
        <v>207</v>
      </c>
      <c r="F168" s="41">
        <f aca="true" t="shared" si="50" ref="F168:N168">SUM(F170)</f>
        <v>5073800</v>
      </c>
      <c r="G168" s="41">
        <f t="shared" si="50"/>
        <v>5073800</v>
      </c>
      <c r="H168" s="41">
        <f t="shared" si="50"/>
        <v>0</v>
      </c>
      <c r="I168" s="41">
        <f t="shared" si="50"/>
        <v>17291462</v>
      </c>
      <c r="J168" s="41">
        <f t="shared" si="50"/>
        <v>16949462</v>
      </c>
      <c r="K168" s="41">
        <f t="shared" si="50"/>
        <v>342000</v>
      </c>
      <c r="L168" s="42">
        <f t="shared" si="50"/>
        <v>15291462</v>
      </c>
      <c r="M168" s="41">
        <f t="shared" si="50"/>
        <v>14949462</v>
      </c>
      <c r="N168" s="41">
        <f t="shared" si="50"/>
        <v>342000</v>
      </c>
    </row>
    <row r="169" spans="1:14" ht="13.5">
      <c r="A169" s="14"/>
      <c r="B169" s="15" t="s">
        <v>210</v>
      </c>
      <c r="C169" s="35"/>
      <c r="D169" s="35"/>
      <c r="E169" s="35"/>
      <c r="F169" s="36"/>
      <c r="G169" s="36"/>
      <c r="H169" s="36"/>
      <c r="I169" s="36"/>
      <c r="J169" s="36"/>
      <c r="K169" s="36"/>
      <c r="L169" s="37"/>
      <c r="M169" s="36"/>
      <c r="N169" s="36"/>
    </row>
    <row r="170" spans="1:14" ht="13.5">
      <c r="A170" s="14">
        <v>2611</v>
      </c>
      <c r="B170" s="15" t="s">
        <v>315</v>
      </c>
      <c r="C170" s="35" t="s">
        <v>230</v>
      </c>
      <c r="D170" s="35" t="s">
        <v>206</v>
      </c>
      <c r="E170" s="35" t="s">
        <v>206</v>
      </c>
      <c r="F170" s="16">
        <f>SUM(G170,H170)</f>
        <v>5073800</v>
      </c>
      <c r="G170" s="16">
        <v>5073800</v>
      </c>
      <c r="H170" s="16">
        <v>0</v>
      </c>
      <c r="I170" s="16">
        <f>SUM(J170,K170)</f>
        <v>17291462</v>
      </c>
      <c r="J170" s="16">
        <v>16949462</v>
      </c>
      <c r="K170" s="16">
        <v>342000</v>
      </c>
      <c r="L170" s="43">
        <f>SUM(M170,N170)</f>
        <v>15291462</v>
      </c>
      <c r="M170" s="16">
        <v>14949462</v>
      </c>
      <c r="N170" s="16">
        <v>342000</v>
      </c>
    </row>
    <row r="171" spans="1:14" ht="14.25">
      <c r="A171" s="38">
        <v>2620</v>
      </c>
      <c r="B171" s="39" t="s">
        <v>316</v>
      </c>
      <c r="C171" s="40" t="s">
        <v>230</v>
      </c>
      <c r="D171" s="40" t="s">
        <v>213</v>
      </c>
      <c r="E171" s="40" t="s">
        <v>207</v>
      </c>
      <c r="F171" s="41">
        <f aca="true" t="shared" si="51" ref="F171:N171">SUM(F173)</f>
        <v>193377840</v>
      </c>
      <c r="G171" s="41">
        <f t="shared" si="51"/>
        <v>9317840</v>
      </c>
      <c r="H171" s="41">
        <f t="shared" si="51"/>
        <v>184060000</v>
      </c>
      <c r="I171" s="41">
        <f t="shared" si="51"/>
        <v>77372840</v>
      </c>
      <c r="J171" s="41">
        <f t="shared" si="51"/>
        <v>8628840</v>
      </c>
      <c r="K171" s="41">
        <f t="shared" si="51"/>
        <v>68744000</v>
      </c>
      <c r="L171" s="42">
        <f t="shared" si="51"/>
        <v>13617140</v>
      </c>
      <c r="M171" s="41">
        <f t="shared" si="51"/>
        <v>6792840</v>
      </c>
      <c r="N171" s="41">
        <f t="shared" si="51"/>
        <v>6824300</v>
      </c>
    </row>
    <row r="172" spans="1:14" ht="13.5">
      <c r="A172" s="14"/>
      <c r="B172" s="15" t="s">
        <v>210</v>
      </c>
      <c r="C172" s="35"/>
      <c r="D172" s="35"/>
      <c r="E172" s="35"/>
      <c r="F172" s="36"/>
      <c r="G172" s="36"/>
      <c r="H172" s="36"/>
      <c r="I172" s="36"/>
      <c r="J172" s="36"/>
      <c r="K172" s="36"/>
      <c r="L172" s="37"/>
      <c r="M172" s="36"/>
      <c r="N172" s="36"/>
    </row>
    <row r="173" spans="1:14" ht="13.5">
      <c r="A173" s="14">
        <v>2621</v>
      </c>
      <c r="B173" s="15" t="s">
        <v>316</v>
      </c>
      <c r="C173" s="35" t="s">
        <v>230</v>
      </c>
      <c r="D173" s="35" t="s">
        <v>213</v>
      </c>
      <c r="E173" s="35" t="s">
        <v>206</v>
      </c>
      <c r="F173" s="16">
        <f>SUM(G173,H173)</f>
        <v>193377840</v>
      </c>
      <c r="G173" s="16">
        <v>9317840</v>
      </c>
      <c r="H173" s="16">
        <v>184060000</v>
      </c>
      <c r="I173" s="16">
        <f>SUM(J173,K173)</f>
        <v>77372840</v>
      </c>
      <c r="J173" s="16">
        <v>8628840</v>
      </c>
      <c r="K173" s="16">
        <v>68744000</v>
      </c>
      <c r="L173" s="43">
        <f>SUM(M173,N173)</f>
        <v>13617140</v>
      </c>
      <c r="M173" s="16">
        <v>6792840</v>
      </c>
      <c r="N173" s="16">
        <v>6824300</v>
      </c>
    </row>
    <row r="174" spans="1:14" ht="14.25">
      <c r="A174" s="38">
        <v>2630</v>
      </c>
      <c r="B174" s="39" t="s">
        <v>317</v>
      </c>
      <c r="C174" s="40" t="s">
        <v>230</v>
      </c>
      <c r="D174" s="40" t="s">
        <v>215</v>
      </c>
      <c r="E174" s="40" t="s">
        <v>207</v>
      </c>
      <c r="F174" s="41">
        <f aca="true" t="shared" si="52" ref="F174:N174">SUM(F176)</f>
        <v>2582250</v>
      </c>
      <c r="G174" s="41">
        <f t="shared" si="52"/>
        <v>2582250</v>
      </c>
      <c r="H174" s="41">
        <f t="shared" si="52"/>
        <v>0</v>
      </c>
      <c r="I174" s="41">
        <f t="shared" si="52"/>
        <v>4777375</v>
      </c>
      <c r="J174" s="41">
        <f t="shared" si="52"/>
        <v>3533375</v>
      </c>
      <c r="K174" s="41">
        <f t="shared" si="52"/>
        <v>1244000</v>
      </c>
      <c r="L174" s="42">
        <f t="shared" si="52"/>
        <v>4578815</v>
      </c>
      <c r="M174" s="41">
        <f t="shared" si="52"/>
        <v>3533375</v>
      </c>
      <c r="N174" s="41">
        <f t="shared" si="52"/>
        <v>1045440</v>
      </c>
    </row>
    <row r="175" spans="1:14" ht="13.5">
      <c r="A175" s="14"/>
      <c r="B175" s="15" t="s">
        <v>210</v>
      </c>
      <c r="C175" s="35"/>
      <c r="D175" s="35"/>
      <c r="E175" s="35"/>
      <c r="F175" s="36"/>
      <c r="G175" s="36"/>
      <c r="H175" s="36"/>
      <c r="I175" s="36"/>
      <c r="J175" s="36"/>
      <c r="K175" s="36"/>
      <c r="L175" s="37"/>
      <c r="M175" s="36"/>
      <c r="N175" s="36"/>
    </row>
    <row r="176" spans="1:14" ht="13.5">
      <c r="A176" s="14">
        <v>2631</v>
      </c>
      <c r="B176" s="15" t="s">
        <v>317</v>
      </c>
      <c r="C176" s="35" t="s">
        <v>230</v>
      </c>
      <c r="D176" s="35" t="s">
        <v>215</v>
      </c>
      <c r="E176" s="35" t="s">
        <v>206</v>
      </c>
      <c r="F176" s="16">
        <f>SUM(G176,H176)</f>
        <v>2582250</v>
      </c>
      <c r="G176" s="16">
        <v>2582250</v>
      </c>
      <c r="H176" s="16">
        <v>0</v>
      </c>
      <c r="I176" s="16">
        <f>SUM(J176,K176)</f>
        <v>4777375</v>
      </c>
      <c r="J176" s="16">
        <v>3533375</v>
      </c>
      <c r="K176" s="16">
        <v>1244000</v>
      </c>
      <c r="L176" s="43">
        <f>SUM(M176,N176)</f>
        <v>4578815</v>
      </c>
      <c r="M176" s="16">
        <v>3533375</v>
      </c>
      <c r="N176" s="16">
        <v>1045440</v>
      </c>
    </row>
    <row r="177" spans="1:14" ht="14.25">
      <c r="A177" s="38">
        <v>2640</v>
      </c>
      <c r="B177" s="39" t="s">
        <v>318</v>
      </c>
      <c r="C177" s="40" t="s">
        <v>230</v>
      </c>
      <c r="D177" s="40" t="s">
        <v>224</v>
      </c>
      <c r="E177" s="40" t="s">
        <v>207</v>
      </c>
      <c r="F177" s="41">
        <f aca="true" t="shared" si="53" ref="F177:N177">SUM(F179)</f>
        <v>23497821</v>
      </c>
      <c r="G177" s="41">
        <f t="shared" si="53"/>
        <v>23497821</v>
      </c>
      <c r="H177" s="41">
        <f t="shared" si="53"/>
        <v>0</v>
      </c>
      <c r="I177" s="41">
        <f t="shared" si="53"/>
        <v>28312146</v>
      </c>
      <c r="J177" s="41">
        <f t="shared" si="53"/>
        <v>26312146</v>
      </c>
      <c r="K177" s="41">
        <f t="shared" si="53"/>
        <v>2000000</v>
      </c>
      <c r="L177" s="42">
        <f t="shared" si="53"/>
        <v>27009438.9</v>
      </c>
      <c r="M177" s="41">
        <f t="shared" si="53"/>
        <v>26227188.9</v>
      </c>
      <c r="N177" s="41">
        <f t="shared" si="53"/>
        <v>782250</v>
      </c>
    </row>
    <row r="178" spans="1:14" ht="13.5">
      <c r="A178" s="14"/>
      <c r="B178" s="15" t="s">
        <v>210</v>
      </c>
      <c r="C178" s="35"/>
      <c r="D178" s="35"/>
      <c r="E178" s="35"/>
      <c r="F178" s="36"/>
      <c r="G178" s="36"/>
      <c r="H178" s="36"/>
      <c r="I178" s="36"/>
      <c r="J178" s="36"/>
      <c r="K178" s="36"/>
      <c r="L178" s="37"/>
      <c r="M178" s="36"/>
      <c r="N178" s="36"/>
    </row>
    <row r="179" spans="1:14" ht="13.5">
      <c r="A179" s="14">
        <v>2641</v>
      </c>
      <c r="B179" s="15" t="s">
        <v>318</v>
      </c>
      <c r="C179" s="35" t="s">
        <v>230</v>
      </c>
      <c r="D179" s="35" t="s">
        <v>224</v>
      </c>
      <c r="E179" s="35" t="s">
        <v>206</v>
      </c>
      <c r="F179" s="16">
        <f>SUM(G179,H179)</f>
        <v>23497821</v>
      </c>
      <c r="G179" s="16">
        <v>23497821</v>
      </c>
      <c r="H179" s="16">
        <v>0</v>
      </c>
      <c r="I179" s="16">
        <f>SUM(J179,K179)</f>
        <v>28312146</v>
      </c>
      <c r="J179" s="16">
        <v>26312146</v>
      </c>
      <c r="K179" s="16">
        <v>2000000</v>
      </c>
      <c r="L179" s="43">
        <f>SUM(M179,N179)</f>
        <v>27009438.9</v>
      </c>
      <c r="M179" s="16">
        <v>26227188.9</v>
      </c>
      <c r="N179" s="16">
        <v>782250</v>
      </c>
    </row>
    <row r="180" spans="1:14" ht="40.5">
      <c r="A180" s="38">
        <v>2650</v>
      </c>
      <c r="B180" s="39" t="s">
        <v>319</v>
      </c>
      <c r="C180" s="40" t="s">
        <v>230</v>
      </c>
      <c r="D180" s="40" t="s">
        <v>227</v>
      </c>
      <c r="E180" s="40" t="s">
        <v>207</v>
      </c>
      <c r="F180" s="41">
        <f aca="true" t="shared" si="54" ref="F180:N180">SUM(F182)</f>
        <v>0</v>
      </c>
      <c r="G180" s="41">
        <f t="shared" si="54"/>
        <v>0</v>
      </c>
      <c r="H180" s="41">
        <f t="shared" si="54"/>
        <v>0</v>
      </c>
      <c r="I180" s="41">
        <f t="shared" si="54"/>
        <v>0</v>
      </c>
      <c r="J180" s="41">
        <f t="shared" si="54"/>
        <v>0</v>
      </c>
      <c r="K180" s="41">
        <f t="shared" si="54"/>
        <v>0</v>
      </c>
      <c r="L180" s="42">
        <f t="shared" si="54"/>
        <v>0</v>
      </c>
      <c r="M180" s="41">
        <f t="shared" si="54"/>
        <v>0</v>
      </c>
      <c r="N180" s="41">
        <f t="shared" si="54"/>
        <v>0</v>
      </c>
    </row>
    <row r="181" spans="1:14" ht="13.5">
      <c r="A181" s="14"/>
      <c r="B181" s="15" t="s">
        <v>210</v>
      </c>
      <c r="C181" s="35"/>
      <c r="D181" s="35"/>
      <c r="E181" s="35"/>
      <c r="F181" s="36"/>
      <c r="G181" s="36"/>
      <c r="H181" s="36"/>
      <c r="I181" s="36"/>
      <c r="J181" s="36"/>
      <c r="K181" s="36"/>
      <c r="L181" s="37"/>
      <c r="M181" s="36"/>
      <c r="N181" s="36"/>
    </row>
    <row r="182" spans="1:14" ht="40.5">
      <c r="A182" s="14">
        <v>2651</v>
      </c>
      <c r="B182" s="15" t="s">
        <v>319</v>
      </c>
      <c r="C182" s="35" t="s">
        <v>230</v>
      </c>
      <c r="D182" s="35" t="s">
        <v>227</v>
      </c>
      <c r="E182" s="35" t="s">
        <v>206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43">
        <f>SUM(M182,N182)</f>
        <v>0</v>
      </c>
      <c r="M182" s="16">
        <v>0</v>
      </c>
      <c r="N182" s="16">
        <v>0</v>
      </c>
    </row>
    <row r="183" spans="1:14" ht="27">
      <c r="A183" s="38">
        <v>2660</v>
      </c>
      <c r="B183" s="39" t="s">
        <v>320</v>
      </c>
      <c r="C183" s="40" t="s">
        <v>230</v>
      </c>
      <c r="D183" s="40" t="s">
        <v>230</v>
      </c>
      <c r="E183" s="40" t="s">
        <v>207</v>
      </c>
      <c r="F183" s="41">
        <f aca="true" t="shared" si="55" ref="F183:N183">SUM(F185)</f>
        <v>0</v>
      </c>
      <c r="G183" s="41">
        <f t="shared" si="55"/>
        <v>0</v>
      </c>
      <c r="H183" s="41">
        <f t="shared" si="55"/>
        <v>0</v>
      </c>
      <c r="I183" s="41">
        <f t="shared" si="55"/>
        <v>0</v>
      </c>
      <c r="J183" s="41">
        <f t="shared" si="55"/>
        <v>0</v>
      </c>
      <c r="K183" s="41">
        <f t="shared" si="55"/>
        <v>0</v>
      </c>
      <c r="L183" s="42">
        <f t="shared" si="55"/>
        <v>0</v>
      </c>
      <c r="M183" s="41">
        <f t="shared" si="55"/>
        <v>0</v>
      </c>
      <c r="N183" s="41">
        <f t="shared" si="55"/>
        <v>0</v>
      </c>
    </row>
    <row r="184" spans="1:14" ht="13.5">
      <c r="A184" s="14"/>
      <c r="B184" s="15" t="s">
        <v>210</v>
      </c>
      <c r="C184" s="35"/>
      <c r="D184" s="35"/>
      <c r="E184" s="35"/>
      <c r="F184" s="36"/>
      <c r="G184" s="36"/>
      <c r="H184" s="36"/>
      <c r="I184" s="36"/>
      <c r="J184" s="36"/>
      <c r="K184" s="36"/>
      <c r="L184" s="37"/>
      <c r="M184" s="36"/>
      <c r="N184" s="36"/>
    </row>
    <row r="185" spans="1:14" ht="27">
      <c r="A185" s="14">
        <v>2661</v>
      </c>
      <c r="B185" s="15" t="s">
        <v>320</v>
      </c>
      <c r="C185" s="35" t="s">
        <v>230</v>
      </c>
      <c r="D185" s="35" t="s">
        <v>230</v>
      </c>
      <c r="E185" s="35" t="s">
        <v>206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43">
        <f>SUM(M185,N185)</f>
        <v>0</v>
      </c>
      <c r="M185" s="16">
        <v>0</v>
      </c>
      <c r="N185" s="16">
        <v>0</v>
      </c>
    </row>
    <row r="186" spans="1:14" ht="40.5">
      <c r="A186" s="44">
        <v>2700</v>
      </c>
      <c r="B186" s="45" t="s">
        <v>321</v>
      </c>
      <c r="C186" s="46" t="s">
        <v>233</v>
      </c>
      <c r="D186" s="46" t="s">
        <v>207</v>
      </c>
      <c r="E186" s="46" t="s">
        <v>207</v>
      </c>
      <c r="F186" s="47">
        <f aca="true" t="shared" si="56" ref="F186:N186">SUM(F188,F193,F199,F205,F208,F211)</f>
        <v>0</v>
      </c>
      <c r="G186" s="47">
        <f t="shared" si="56"/>
        <v>0</v>
      </c>
      <c r="H186" s="47">
        <f t="shared" si="56"/>
        <v>0</v>
      </c>
      <c r="I186" s="47">
        <f t="shared" si="56"/>
        <v>0</v>
      </c>
      <c r="J186" s="47">
        <f t="shared" si="56"/>
        <v>0</v>
      </c>
      <c r="K186" s="47">
        <f t="shared" si="56"/>
        <v>0</v>
      </c>
      <c r="L186" s="48">
        <f t="shared" si="56"/>
        <v>0</v>
      </c>
      <c r="M186" s="47">
        <f t="shared" si="56"/>
        <v>0</v>
      </c>
      <c r="N186" s="47">
        <f t="shared" si="56"/>
        <v>0</v>
      </c>
    </row>
    <row r="187" spans="1:14" ht="13.5">
      <c r="A187" s="14"/>
      <c r="B187" s="15" t="s">
        <v>210</v>
      </c>
      <c r="C187" s="35"/>
      <c r="D187" s="35"/>
      <c r="E187" s="35"/>
      <c r="F187" s="36"/>
      <c r="G187" s="36"/>
      <c r="H187" s="36"/>
      <c r="I187" s="36"/>
      <c r="J187" s="36"/>
      <c r="K187" s="36"/>
      <c r="L187" s="37"/>
      <c r="M187" s="36"/>
      <c r="N187" s="36"/>
    </row>
    <row r="188" spans="1:14" ht="14.25">
      <c r="A188" s="38">
        <v>2710</v>
      </c>
      <c r="B188" s="39" t="s">
        <v>322</v>
      </c>
      <c r="C188" s="40" t="s">
        <v>233</v>
      </c>
      <c r="D188" s="40" t="s">
        <v>206</v>
      </c>
      <c r="E188" s="40" t="s">
        <v>207</v>
      </c>
      <c r="F188" s="41">
        <f aca="true" t="shared" si="57" ref="F188:N188">SUM(F190:F192)</f>
        <v>0</v>
      </c>
      <c r="G188" s="41">
        <f t="shared" si="57"/>
        <v>0</v>
      </c>
      <c r="H188" s="41">
        <f t="shared" si="57"/>
        <v>0</v>
      </c>
      <c r="I188" s="41">
        <f t="shared" si="57"/>
        <v>0</v>
      </c>
      <c r="J188" s="41">
        <f t="shared" si="57"/>
        <v>0</v>
      </c>
      <c r="K188" s="41">
        <f t="shared" si="57"/>
        <v>0</v>
      </c>
      <c r="L188" s="42">
        <f t="shared" si="57"/>
        <v>0</v>
      </c>
      <c r="M188" s="41">
        <f t="shared" si="57"/>
        <v>0</v>
      </c>
      <c r="N188" s="41">
        <f t="shared" si="57"/>
        <v>0</v>
      </c>
    </row>
    <row r="189" spans="1:14" ht="13.5">
      <c r="A189" s="14"/>
      <c r="B189" s="15" t="s">
        <v>210</v>
      </c>
      <c r="C189" s="35"/>
      <c r="D189" s="35"/>
      <c r="E189" s="35"/>
      <c r="F189" s="36"/>
      <c r="G189" s="36"/>
      <c r="H189" s="36"/>
      <c r="I189" s="36"/>
      <c r="J189" s="36"/>
      <c r="K189" s="36"/>
      <c r="L189" s="37"/>
      <c r="M189" s="36"/>
      <c r="N189" s="36"/>
    </row>
    <row r="190" spans="1:14" ht="13.5">
      <c r="A190" s="14">
        <v>2711</v>
      </c>
      <c r="B190" s="15" t="s">
        <v>323</v>
      </c>
      <c r="C190" s="35" t="s">
        <v>233</v>
      </c>
      <c r="D190" s="35" t="s">
        <v>206</v>
      </c>
      <c r="E190" s="35" t="s">
        <v>206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43">
        <f>SUM(M190,N190)</f>
        <v>0</v>
      </c>
      <c r="M190" s="16">
        <v>0</v>
      </c>
      <c r="N190" s="16">
        <v>0</v>
      </c>
    </row>
    <row r="191" spans="1:14" ht="13.5">
      <c r="A191" s="14">
        <v>2712</v>
      </c>
      <c r="B191" s="15" t="s">
        <v>324</v>
      </c>
      <c r="C191" s="35" t="s">
        <v>233</v>
      </c>
      <c r="D191" s="35" t="s">
        <v>206</v>
      </c>
      <c r="E191" s="35" t="s">
        <v>213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43">
        <f>SUM(M191,N191)</f>
        <v>0</v>
      </c>
      <c r="M191" s="16">
        <v>0</v>
      </c>
      <c r="N191" s="16">
        <v>0</v>
      </c>
    </row>
    <row r="192" spans="1:14" ht="13.5">
      <c r="A192" s="14">
        <v>2713</v>
      </c>
      <c r="B192" s="15" t="s">
        <v>325</v>
      </c>
      <c r="C192" s="35" t="s">
        <v>233</v>
      </c>
      <c r="D192" s="35" t="s">
        <v>206</v>
      </c>
      <c r="E192" s="35" t="s">
        <v>215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43">
        <f>SUM(M192,N192)</f>
        <v>0</v>
      </c>
      <c r="M192" s="16">
        <v>0</v>
      </c>
      <c r="N192" s="16">
        <v>0</v>
      </c>
    </row>
    <row r="193" spans="1:14" ht="14.25">
      <c r="A193" s="38">
        <v>2720</v>
      </c>
      <c r="B193" s="39" t="s">
        <v>326</v>
      </c>
      <c r="C193" s="40" t="s">
        <v>233</v>
      </c>
      <c r="D193" s="40" t="s">
        <v>213</v>
      </c>
      <c r="E193" s="40" t="s">
        <v>207</v>
      </c>
      <c r="F193" s="41">
        <f aca="true" t="shared" si="58" ref="F193:N193">SUM(F195:F198)</f>
        <v>0</v>
      </c>
      <c r="G193" s="41">
        <f t="shared" si="58"/>
        <v>0</v>
      </c>
      <c r="H193" s="41">
        <f t="shared" si="58"/>
        <v>0</v>
      </c>
      <c r="I193" s="41">
        <f t="shared" si="58"/>
        <v>0</v>
      </c>
      <c r="J193" s="41">
        <f t="shared" si="58"/>
        <v>0</v>
      </c>
      <c r="K193" s="41">
        <f t="shared" si="58"/>
        <v>0</v>
      </c>
      <c r="L193" s="42">
        <f t="shared" si="58"/>
        <v>0</v>
      </c>
      <c r="M193" s="41">
        <f t="shared" si="58"/>
        <v>0</v>
      </c>
      <c r="N193" s="41">
        <f t="shared" si="58"/>
        <v>0</v>
      </c>
    </row>
    <row r="194" spans="1:14" ht="13.5">
      <c r="A194" s="14"/>
      <c r="B194" s="15" t="s">
        <v>210</v>
      </c>
      <c r="C194" s="35"/>
      <c r="D194" s="35"/>
      <c r="E194" s="35"/>
      <c r="F194" s="36"/>
      <c r="G194" s="36"/>
      <c r="H194" s="36"/>
      <c r="I194" s="36"/>
      <c r="J194" s="36"/>
      <c r="K194" s="36"/>
      <c r="L194" s="37"/>
      <c r="M194" s="36"/>
      <c r="N194" s="36"/>
    </row>
    <row r="195" spans="1:14" ht="13.5">
      <c r="A195" s="14">
        <v>2721</v>
      </c>
      <c r="B195" s="15" t="s">
        <v>327</v>
      </c>
      <c r="C195" s="35" t="s">
        <v>233</v>
      </c>
      <c r="D195" s="35" t="s">
        <v>213</v>
      </c>
      <c r="E195" s="35" t="s">
        <v>206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43">
        <f>SUM(M195,N195)</f>
        <v>0</v>
      </c>
      <c r="M195" s="16">
        <v>0</v>
      </c>
      <c r="N195" s="16">
        <v>0</v>
      </c>
    </row>
    <row r="196" spans="1:14" ht="13.5">
      <c r="A196" s="14">
        <v>2722</v>
      </c>
      <c r="B196" s="15" t="s">
        <v>328</v>
      </c>
      <c r="C196" s="35" t="s">
        <v>233</v>
      </c>
      <c r="D196" s="35" t="s">
        <v>213</v>
      </c>
      <c r="E196" s="35" t="s">
        <v>213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43">
        <f>SUM(M196,N196)</f>
        <v>0</v>
      </c>
      <c r="M196" s="16">
        <v>0</v>
      </c>
      <c r="N196" s="16">
        <v>0</v>
      </c>
    </row>
    <row r="197" spans="1:14" ht="13.5">
      <c r="A197" s="14">
        <v>2723</v>
      </c>
      <c r="B197" s="15" t="s">
        <v>329</v>
      </c>
      <c r="C197" s="35" t="s">
        <v>233</v>
      </c>
      <c r="D197" s="35" t="s">
        <v>213</v>
      </c>
      <c r="E197" s="35" t="s">
        <v>215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43">
        <f>SUM(M197,N197)</f>
        <v>0</v>
      </c>
      <c r="M197" s="16">
        <v>0</v>
      </c>
      <c r="N197" s="16">
        <v>0</v>
      </c>
    </row>
    <row r="198" spans="1:14" ht="13.5">
      <c r="A198" s="14">
        <v>2724</v>
      </c>
      <c r="B198" s="15" t="s">
        <v>330</v>
      </c>
      <c r="C198" s="35" t="s">
        <v>233</v>
      </c>
      <c r="D198" s="35" t="s">
        <v>213</v>
      </c>
      <c r="E198" s="35" t="s">
        <v>224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43">
        <f>SUM(M198,N198)</f>
        <v>0</v>
      </c>
      <c r="M198" s="16">
        <v>0</v>
      </c>
      <c r="N198" s="16">
        <v>0</v>
      </c>
    </row>
    <row r="199" spans="1:14" ht="14.25">
      <c r="A199" s="38">
        <v>2730</v>
      </c>
      <c r="B199" s="39" t="s">
        <v>331</v>
      </c>
      <c r="C199" s="40" t="s">
        <v>233</v>
      </c>
      <c r="D199" s="40" t="s">
        <v>215</v>
      </c>
      <c r="E199" s="40" t="s">
        <v>207</v>
      </c>
      <c r="F199" s="41">
        <f aca="true" t="shared" si="59" ref="F199:N199">SUM(F201:F204)</f>
        <v>0</v>
      </c>
      <c r="G199" s="41">
        <f t="shared" si="59"/>
        <v>0</v>
      </c>
      <c r="H199" s="41">
        <f t="shared" si="59"/>
        <v>0</v>
      </c>
      <c r="I199" s="41">
        <f t="shared" si="59"/>
        <v>0</v>
      </c>
      <c r="J199" s="41">
        <f t="shared" si="59"/>
        <v>0</v>
      </c>
      <c r="K199" s="41">
        <f t="shared" si="59"/>
        <v>0</v>
      </c>
      <c r="L199" s="42">
        <f t="shared" si="59"/>
        <v>0</v>
      </c>
      <c r="M199" s="41">
        <f t="shared" si="59"/>
        <v>0</v>
      </c>
      <c r="N199" s="41">
        <f t="shared" si="59"/>
        <v>0</v>
      </c>
    </row>
    <row r="200" spans="1:14" ht="13.5">
      <c r="A200" s="14"/>
      <c r="B200" s="15" t="s">
        <v>210</v>
      </c>
      <c r="C200" s="35"/>
      <c r="D200" s="35"/>
      <c r="E200" s="35"/>
      <c r="F200" s="36"/>
      <c r="G200" s="36"/>
      <c r="H200" s="36"/>
      <c r="I200" s="36"/>
      <c r="J200" s="36"/>
      <c r="K200" s="36"/>
      <c r="L200" s="37"/>
      <c r="M200" s="36"/>
      <c r="N200" s="36"/>
    </row>
    <row r="201" spans="1:14" ht="27">
      <c r="A201" s="14">
        <v>2731</v>
      </c>
      <c r="B201" s="15" t="s">
        <v>332</v>
      </c>
      <c r="C201" s="35" t="s">
        <v>233</v>
      </c>
      <c r="D201" s="35" t="s">
        <v>215</v>
      </c>
      <c r="E201" s="35" t="s">
        <v>206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43">
        <f>SUM(M201,N201)</f>
        <v>0</v>
      </c>
      <c r="M201" s="16">
        <v>0</v>
      </c>
      <c r="N201" s="16">
        <v>0</v>
      </c>
    </row>
    <row r="202" spans="1:14" ht="27">
      <c r="A202" s="14">
        <v>2732</v>
      </c>
      <c r="B202" s="15" t="s">
        <v>333</v>
      </c>
      <c r="C202" s="35" t="s">
        <v>233</v>
      </c>
      <c r="D202" s="35" t="s">
        <v>215</v>
      </c>
      <c r="E202" s="35" t="s">
        <v>213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43">
        <f>SUM(M202,N202)</f>
        <v>0</v>
      </c>
      <c r="M202" s="16">
        <v>0</v>
      </c>
      <c r="N202" s="16">
        <v>0</v>
      </c>
    </row>
    <row r="203" spans="1:14" ht="27">
      <c r="A203" s="14">
        <v>2733</v>
      </c>
      <c r="B203" s="15" t="s">
        <v>334</v>
      </c>
      <c r="C203" s="35" t="s">
        <v>233</v>
      </c>
      <c r="D203" s="35" t="s">
        <v>215</v>
      </c>
      <c r="E203" s="35" t="s">
        <v>215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43">
        <f>SUM(M203,N203)</f>
        <v>0</v>
      </c>
      <c r="M203" s="16">
        <v>0</v>
      </c>
      <c r="N203" s="16">
        <v>0</v>
      </c>
    </row>
    <row r="204" spans="1:14" ht="27">
      <c r="A204" s="14">
        <v>2734</v>
      </c>
      <c r="B204" s="15" t="s">
        <v>335</v>
      </c>
      <c r="C204" s="35" t="s">
        <v>233</v>
      </c>
      <c r="D204" s="35" t="s">
        <v>215</v>
      </c>
      <c r="E204" s="35" t="s">
        <v>224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43">
        <f>SUM(M204,N204)</f>
        <v>0</v>
      </c>
      <c r="M204" s="16">
        <v>0</v>
      </c>
      <c r="N204" s="16">
        <v>0</v>
      </c>
    </row>
    <row r="205" spans="1:14" ht="14.25">
      <c r="A205" s="38">
        <v>2740</v>
      </c>
      <c r="B205" s="39" t="s">
        <v>336</v>
      </c>
      <c r="C205" s="40" t="s">
        <v>233</v>
      </c>
      <c r="D205" s="40" t="s">
        <v>224</v>
      </c>
      <c r="E205" s="40" t="s">
        <v>207</v>
      </c>
      <c r="F205" s="41">
        <f aca="true" t="shared" si="60" ref="F205:N205">SUM(F207)</f>
        <v>0</v>
      </c>
      <c r="G205" s="41">
        <f t="shared" si="60"/>
        <v>0</v>
      </c>
      <c r="H205" s="41">
        <f t="shared" si="60"/>
        <v>0</v>
      </c>
      <c r="I205" s="41">
        <f t="shared" si="60"/>
        <v>0</v>
      </c>
      <c r="J205" s="41">
        <f t="shared" si="60"/>
        <v>0</v>
      </c>
      <c r="K205" s="41">
        <f t="shared" si="60"/>
        <v>0</v>
      </c>
      <c r="L205" s="42">
        <f t="shared" si="60"/>
        <v>0</v>
      </c>
      <c r="M205" s="41">
        <f t="shared" si="60"/>
        <v>0</v>
      </c>
      <c r="N205" s="41">
        <f t="shared" si="60"/>
        <v>0</v>
      </c>
    </row>
    <row r="206" spans="1:14" ht="13.5">
      <c r="A206" s="14"/>
      <c r="B206" s="15" t="s">
        <v>210</v>
      </c>
      <c r="C206" s="35"/>
      <c r="D206" s="35"/>
      <c r="E206" s="35"/>
      <c r="F206" s="36"/>
      <c r="G206" s="36"/>
      <c r="H206" s="36"/>
      <c r="I206" s="36"/>
      <c r="J206" s="36"/>
      <c r="K206" s="36"/>
      <c r="L206" s="37"/>
      <c r="M206" s="36"/>
      <c r="N206" s="36"/>
    </row>
    <row r="207" spans="1:14" ht="13.5">
      <c r="A207" s="14">
        <v>2741</v>
      </c>
      <c r="B207" s="15" t="s">
        <v>336</v>
      </c>
      <c r="C207" s="35" t="s">
        <v>233</v>
      </c>
      <c r="D207" s="35" t="s">
        <v>224</v>
      </c>
      <c r="E207" s="35" t="s">
        <v>206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43">
        <f>SUM(M207,N207)</f>
        <v>0</v>
      </c>
      <c r="M207" s="16">
        <v>0</v>
      </c>
      <c r="N207" s="16">
        <v>0</v>
      </c>
    </row>
    <row r="208" spans="1:14" ht="27">
      <c r="A208" s="38">
        <v>2750</v>
      </c>
      <c r="B208" s="39" t="s">
        <v>337</v>
      </c>
      <c r="C208" s="40" t="s">
        <v>233</v>
      </c>
      <c r="D208" s="40" t="s">
        <v>227</v>
      </c>
      <c r="E208" s="40" t="s">
        <v>207</v>
      </c>
      <c r="F208" s="41">
        <f aca="true" t="shared" si="61" ref="F208:N208">SUM(F210)</f>
        <v>0</v>
      </c>
      <c r="G208" s="41">
        <f t="shared" si="61"/>
        <v>0</v>
      </c>
      <c r="H208" s="41">
        <f t="shared" si="61"/>
        <v>0</v>
      </c>
      <c r="I208" s="41">
        <f t="shared" si="61"/>
        <v>0</v>
      </c>
      <c r="J208" s="41">
        <f t="shared" si="61"/>
        <v>0</v>
      </c>
      <c r="K208" s="41">
        <f t="shared" si="61"/>
        <v>0</v>
      </c>
      <c r="L208" s="42">
        <f t="shared" si="61"/>
        <v>0</v>
      </c>
      <c r="M208" s="41">
        <f t="shared" si="61"/>
        <v>0</v>
      </c>
      <c r="N208" s="41">
        <f t="shared" si="61"/>
        <v>0</v>
      </c>
    </row>
    <row r="209" spans="1:14" ht="13.5">
      <c r="A209" s="14"/>
      <c r="B209" s="15" t="s">
        <v>210</v>
      </c>
      <c r="C209" s="35"/>
      <c r="D209" s="35"/>
      <c r="E209" s="35"/>
      <c r="F209" s="36"/>
      <c r="G209" s="36"/>
      <c r="H209" s="36"/>
      <c r="I209" s="36"/>
      <c r="J209" s="36"/>
      <c r="K209" s="36"/>
      <c r="L209" s="37"/>
      <c r="M209" s="36"/>
      <c r="N209" s="36"/>
    </row>
    <row r="210" spans="1:14" ht="27">
      <c r="A210" s="14">
        <v>2751</v>
      </c>
      <c r="B210" s="15" t="s">
        <v>337</v>
      </c>
      <c r="C210" s="35" t="s">
        <v>233</v>
      </c>
      <c r="D210" s="35" t="s">
        <v>227</v>
      </c>
      <c r="E210" s="35" t="s">
        <v>206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43">
        <f>SUM(M210,N210)</f>
        <v>0</v>
      </c>
      <c r="M210" s="16">
        <v>0</v>
      </c>
      <c r="N210" s="16">
        <v>0</v>
      </c>
    </row>
    <row r="211" spans="1:14" ht="14.25">
      <c r="A211" s="38">
        <v>2760</v>
      </c>
      <c r="B211" s="39" t="s">
        <v>338</v>
      </c>
      <c r="C211" s="40" t="s">
        <v>233</v>
      </c>
      <c r="D211" s="40" t="s">
        <v>230</v>
      </c>
      <c r="E211" s="40" t="s">
        <v>207</v>
      </c>
      <c r="F211" s="41">
        <f aca="true" t="shared" si="62" ref="F211:N211">SUM(F213:F214)</f>
        <v>0</v>
      </c>
      <c r="G211" s="41">
        <f t="shared" si="62"/>
        <v>0</v>
      </c>
      <c r="H211" s="41">
        <f t="shared" si="62"/>
        <v>0</v>
      </c>
      <c r="I211" s="41">
        <f t="shared" si="62"/>
        <v>0</v>
      </c>
      <c r="J211" s="41">
        <f t="shared" si="62"/>
        <v>0</v>
      </c>
      <c r="K211" s="41">
        <f t="shared" si="62"/>
        <v>0</v>
      </c>
      <c r="L211" s="42">
        <f t="shared" si="62"/>
        <v>0</v>
      </c>
      <c r="M211" s="41">
        <f t="shared" si="62"/>
        <v>0</v>
      </c>
      <c r="N211" s="41">
        <f t="shared" si="62"/>
        <v>0</v>
      </c>
    </row>
    <row r="212" spans="1:14" ht="13.5">
      <c r="A212" s="14"/>
      <c r="B212" s="15" t="s">
        <v>210</v>
      </c>
      <c r="C212" s="35"/>
      <c r="D212" s="35"/>
      <c r="E212" s="35"/>
      <c r="F212" s="36"/>
      <c r="G212" s="36"/>
      <c r="H212" s="36"/>
      <c r="I212" s="36"/>
      <c r="J212" s="36"/>
      <c r="K212" s="36"/>
      <c r="L212" s="37"/>
      <c r="M212" s="36"/>
      <c r="N212" s="36"/>
    </row>
    <row r="213" spans="1:14" ht="27">
      <c r="A213" s="14">
        <v>2761</v>
      </c>
      <c r="B213" s="15" t="s">
        <v>339</v>
      </c>
      <c r="C213" s="35" t="s">
        <v>233</v>
      </c>
      <c r="D213" s="35" t="s">
        <v>230</v>
      </c>
      <c r="E213" s="35" t="s">
        <v>206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43">
        <f>SUM(M213,N213)</f>
        <v>0</v>
      </c>
      <c r="M213" s="16">
        <v>0</v>
      </c>
      <c r="N213" s="16">
        <v>0</v>
      </c>
    </row>
    <row r="214" spans="1:14" ht="13.5">
      <c r="A214" s="14">
        <v>2762</v>
      </c>
      <c r="B214" s="15" t="s">
        <v>338</v>
      </c>
      <c r="C214" s="35" t="s">
        <v>233</v>
      </c>
      <c r="D214" s="35" t="s">
        <v>230</v>
      </c>
      <c r="E214" s="35" t="s">
        <v>213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43">
        <f>SUM(M214,N214)</f>
        <v>0</v>
      </c>
      <c r="M214" s="16">
        <v>0</v>
      </c>
      <c r="N214" s="16">
        <v>0</v>
      </c>
    </row>
    <row r="215" spans="1:14" ht="40.5">
      <c r="A215" s="44">
        <v>2800</v>
      </c>
      <c r="B215" s="45" t="s">
        <v>340</v>
      </c>
      <c r="C215" s="46" t="s">
        <v>235</v>
      </c>
      <c r="D215" s="46" t="s">
        <v>207</v>
      </c>
      <c r="E215" s="46" t="s">
        <v>207</v>
      </c>
      <c r="F215" s="47">
        <f aca="true" t="shared" si="63" ref="F215:N215">SUM(F217,F220,F229,F234,F239,F242)</f>
        <v>38526156</v>
      </c>
      <c r="G215" s="47">
        <f t="shared" si="63"/>
        <v>38526156</v>
      </c>
      <c r="H215" s="47">
        <f t="shared" si="63"/>
        <v>0</v>
      </c>
      <c r="I215" s="47">
        <f t="shared" si="63"/>
        <v>122315909</v>
      </c>
      <c r="J215" s="47">
        <f t="shared" si="63"/>
        <v>42643529</v>
      </c>
      <c r="K215" s="47">
        <f t="shared" si="63"/>
        <v>79672380</v>
      </c>
      <c r="L215" s="48">
        <f t="shared" si="63"/>
        <v>64218939.9</v>
      </c>
      <c r="M215" s="47">
        <f t="shared" si="63"/>
        <v>41633723.9</v>
      </c>
      <c r="N215" s="47">
        <f t="shared" si="63"/>
        <v>22585216</v>
      </c>
    </row>
    <row r="216" spans="1:14" ht="13.5">
      <c r="A216" s="14"/>
      <c r="B216" s="15" t="s">
        <v>210</v>
      </c>
      <c r="C216" s="35"/>
      <c r="D216" s="35"/>
      <c r="E216" s="35"/>
      <c r="F216" s="36"/>
      <c r="G216" s="36"/>
      <c r="H216" s="36"/>
      <c r="I216" s="36"/>
      <c r="J216" s="36"/>
      <c r="K216" s="36"/>
      <c r="L216" s="37"/>
      <c r="M216" s="36"/>
      <c r="N216" s="36"/>
    </row>
    <row r="217" spans="1:14" ht="14.25">
      <c r="A217" s="38">
        <v>2810</v>
      </c>
      <c r="B217" s="39" t="s">
        <v>341</v>
      </c>
      <c r="C217" s="40" t="s">
        <v>235</v>
      </c>
      <c r="D217" s="40" t="s">
        <v>206</v>
      </c>
      <c r="E217" s="40" t="s">
        <v>207</v>
      </c>
      <c r="F217" s="41">
        <f aca="true" t="shared" si="64" ref="F217:N217">SUM(F219)</f>
        <v>0</v>
      </c>
      <c r="G217" s="41">
        <f t="shared" si="64"/>
        <v>0</v>
      </c>
      <c r="H217" s="41">
        <f t="shared" si="64"/>
        <v>0</v>
      </c>
      <c r="I217" s="41">
        <f t="shared" si="64"/>
        <v>79256380</v>
      </c>
      <c r="J217" s="41">
        <f t="shared" si="64"/>
        <v>0</v>
      </c>
      <c r="K217" s="41">
        <f t="shared" si="64"/>
        <v>79256380</v>
      </c>
      <c r="L217" s="42">
        <f t="shared" si="64"/>
        <v>22170016</v>
      </c>
      <c r="M217" s="41">
        <f t="shared" si="64"/>
        <v>0</v>
      </c>
      <c r="N217" s="41">
        <f t="shared" si="64"/>
        <v>22170016</v>
      </c>
    </row>
    <row r="218" spans="1:14" ht="13.5">
      <c r="A218" s="14"/>
      <c r="B218" s="15" t="s">
        <v>210</v>
      </c>
      <c r="C218" s="35"/>
      <c r="D218" s="35"/>
      <c r="E218" s="35"/>
      <c r="F218" s="36"/>
      <c r="G218" s="36"/>
      <c r="H218" s="36"/>
      <c r="I218" s="36"/>
      <c r="J218" s="36"/>
      <c r="K218" s="36"/>
      <c r="L218" s="37"/>
      <c r="M218" s="36"/>
      <c r="N218" s="36"/>
    </row>
    <row r="219" spans="1:14" ht="13.5">
      <c r="A219" s="14">
        <v>2811</v>
      </c>
      <c r="B219" s="15" t="s">
        <v>341</v>
      </c>
      <c r="C219" s="35" t="s">
        <v>235</v>
      </c>
      <c r="D219" s="35" t="s">
        <v>206</v>
      </c>
      <c r="E219" s="35" t="s">
        <v>206</v>
      </c>
      <c r="F219" s="16">
        <f>SUM(G219,H219)</f>
        <v>0</v>
      </c>
      <c r="G219" s="16">
        <v>0</v>
      </c>
      <c r="H219" s="16">
        <v>0</v>
      </c>
      <c r="I219" s="16">
        <f>SUM(J219,K219)</f>
        <v>79256380</v>
      </c>
      <c r="J219" s="16">
        <v>0</v>
      </c>
      <c r="K219" s="16">
        <v>79256380</v>
      </c>
      <c r="L219" s="43">
        <f>SUM(M219,N219)</f>
        <v>22170016</v>
      </c>
      <c r="M219" s="16">
        <v>0</v>
      </c>
      <c r="N219" s="16">
        <v>22170016</v>
      </c>
    </row>
    <row r="220" spans="1:14" ht="14.25">
      <c r="A220" s="38">
        <v>2820</v>
      </c>
      <c r="B220" s="39" t="s">
        <v>342</v>
      </c>
      <c r="C220" s="40" t="s">
        <v>235</v>
      </c>
      <c r="D220" s="40" t="s">
        <v>213</v>
      </c>
      <c r="E220" s="40" t="s">
        <v>207</v>
      </c>
      <c r="F220" s="41">
        <f aca="true" t="shared" si="65" ref="F220:N220">SUM(F222:F228)</f>
        <v>4308529</v>
      </c>
      <c r="G220" s="41">
        <f t="shared" si="65"/>
        <v>4308529</v>
      </c>
      <c r="H220" s="41">
        <f t="shared" si="65"/>
        <v>0</v>
      </c>
      <c r="I220" s="41">
        <f t="shared" si="65"/>
        <v>3977529</v>
      </c>
      <c r="J220" s="41">
        <f t="shared" si="65"/>
        <v>3853529</v>
      </c>
      <c r="K220" s="41">
        <f t="shared" si="65"/>
        <v>124000</v>
      </c>
      <c r="L220" s="42">
        <f t="shared" si="65"/>
        <v>3812808.9</v>
      </c>
      <c r="M220" s="41">
        <f t="shared" si="65"/>
        <v>3689608.9</v>
      </c>
      <c r="N220" s="41">
        <f t="shared" si="65"/>
        <v>123200</v>
      </c>
    </row>
    <row r="221" spans="1:14" ht="13.5">
      <c r="A221" s="14"/>
      <c r="B221" s="15" t="s">
        <v>210</v>
      </c>
      <c r="C221" s="35"/>
      <c r="D221" s="35"/>
      <c r="E221" s="35"/>
      <c r="F221" s="36"/>
      <c r="G221" s="36"/>
      <c r="H221" s="36"/>
      <c r="I221" s="36"/>
      <c r="J221" s="36"/>
      <c r="K221" s="36"/>
      <c r="L221" s="37"/>
      <c r="M221" s="36"/>
      <c r="N221" s="36"/>
    </row>
    <row r="222" spans="1:14" ht="13.5">
      <c r="A222" s="14">
        <v>2821</v>
      </c>
      <c r="B222" s="15" t="s">
        <v>343</v>
      </c>
      <c r="C222" s="35" t="s">
        <v>235</v>
      </c>
      <c r="D222" s="35" t="s">
        <v>213</v>
      </c>
      <c r="E222" s="35" t="s">
        <v>206</v>
      </c>
      <c r="F222" s="16">
        <f aca="true" t="shared" si="66" ref="F222:F228">SUM(G222,H222)</f>
        <v>4308529</v>
      </c>
      <c r="G222" s="16">
        <v>4308529</v>
      </c>
      <c r="H222" s="16">
        <v>0</v>
      </c>
      <c r="I222" s="16">
        <f aca="true" t="shared" si="67" ref="I222:I228">SUM(J222,K222)</f>
        <v>3977529</v>
      </c>
      <c r="J222" s="16">
        <v>3853529</v>
      </c>
      <c r="K222" s="16">
        <v>124000</v>
      </c>
      <c r="L222" s="43">
        <f aca="true" t="shared" si="68" ref="L222:L228">SUM(M222,N222)</f>
        <v>3812808.9</v>
      </c>
      <c r="M222" s="16">
        <v>3689608.9</v>
      </c>
      <c r="N222" s="16">
        <v>123200</v>
      </c>
    </row>
    <row r="223" spans="1:14" ht="13.5">
      <c r="A223" s="14">
        <v>2822</v>
      </c>
      <c r="B223" s="15" t="s">
        <v>344</v>
      </c>
      <c r="C223" s="35" t="s">
        <v>235</v>
      </c>
      <c r="D223" s="35" t="s">
        <v>213</v>
      </c>
      <c r="E223" s="35" t="s">
        <v>213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43">
        <f t="shared" si="68"/>
        <v>0</v>
      </c>
      <c r="M223" s="16">
        <v>0</v>
      </c>
      <c r="N223" s="16">
        <v>0</v>
      </c>
    </row>
    <row r="224" spans="1:14" ht="13.5">
      <c r="A224" s="14">
        <v>2823</v>
      </c>
      <c r="B224" s="15" t="s">
        <v>345</v>
      </c>
      <c r="C224" s="35" t="s">
        <v>235</v>
      </c>
      <c r="D224" s="35" t="s">
        <v>213</v>
      </c>
      <c r="E224" s="35" t="s">
        <v>215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43">
        <f t="shared" si="68"/>
        <v>0</v>
      </c>
      <c r="M224" s="16">
        <v>0</v>
      </c>
      <c r="N224" s="16">
        <v>0</v>
      </c>
    </row>
    <row r="225" spans="1:14" ht="13.5">
      <c r="A225" s="14">
        <v>2824</v>
      </c>
      <c r="B225" s="15" t="s">
        <v>346</v>
      </c>
      <c r="C225" s="35" t="s">
        <v>235</v>
      </c>
      <c r="D225" s="35" t="s">
        <v>213</v>
      </c>
      <c r="E225" s="35" t="s">
        <v>224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16">
        <v>0</v>
      </c>
      <c r="K225" s="16">
        <v>0</v>
      </c>
      <c r="L225" s="43">
        <f t="shared" si="68"/>
        <v>0</v>
      </c>
      <c r="M225" s="16">
        <v>0</v>
      </c>
      <c r="N225" s="16">
        <v>0</v>
      </c>
    </row>
    <row r="226" spans="1:14" ht="13.5">
      <c r="A226" s="14">
        <v>2825</v>
      </c>
      <c r="B226" s="15" t="s">
        <v>347</v>
      </c>
      <c r="C226" s="35" t="s">
        <v>235</v>
      </c>
      <c r="D226" s="35" t="s">
        <v>213</v>
      </c>
      <c r="E226" s="35" t="s">
        <v>227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43">
        <f t="shared" si="68"/>
        <v>0</v>
      </c>
      <c r="M226" s="16">
        <v>0</v>
      </c>
      <c r="N226" s="16">
        <v>0</v>
      </c>
    </row>
    <row r="227" spans="1:14" ht="13.5">
      <c r="A227" s="14">
        <v>2826</v>
      </c>
      <c r="B227" s="15" t="s">
        <v>348</v>
      </c>
      <c r="C227" s="35" t="s">
        <v>235</v>
      </c>
      <c r="D227" s="35" t="s">
        <v>213</v>
      </c>
      <c r="E227" s="35" t="s">
        <v>230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43">
        <f t="shared" si="68"/>
        <v>0</v>
      </c>
      <c r="M227" s="16">
        <v>0</v>
      </c>
      <c r="N227" s="16">
        <v>0</v>
      </c>
    </row>
    <row r="228" spans="1:14" ht="27">
      <c r="A228" s="14">
        <v>2827</v>
      </c>
      <c r="B228" s="15" t="s">
        <v>349</v>
      </c>
      <c r="C228" s="35" t="s">
        <v>235</v>
      </c>
      <c r="D228" s="35" t="s">
        <v>213</v>
      </c>
      <c r="E228" s="35" t="s">
        <v>233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43">
        <f t="shared" si="68"/>
        <v>0</v>
      </c>
      <c r="M228" s="16">
        <v>0</v>
      </c>
      <c r="N228" s="16">
        <v>0</v>
      </c>
    </row>
    <row r="229" spans="1:14" ht="27">
      <c r="A229" s="38">
        <v>2830</v>
      </c>
      <c r="B229" s="39" t="s">
        <v>350</v>
      </c>
      <c r="C229" s="40" t="s">
        <v>235</v>
      </c>
      <c r="D229" s="40" t="s">
        <v>215</v>
      </c>
      <c r="E229" s="40" t="s">
        <v>207</v>
      </c>
      <c r="F229" s="41">
        <f aca="true" t="shared" si="69" ref="F229:N229">SUM(F231:F233)</f>
        <v>295000</v>
      </c>
      <c r="G229" s="41">
        <f t="shared" si="69"/>
        <v>295000</v>
      </c>
      <c r="H229" s="41">
        <f t="shared" si="69"/>
        <v>0</v>
      </c>
      <c r="I229" s="41">
        <f t="shared" si="69"/>
        <v>295000</v>
      </c>
      <c r="J229" s="41">
        <f t="shared" si="69"/>
        <v>295000</v>
      </c>
      <c r="K229" s="41">
        <f t="shared" si="69"/>
        <v>0</v>
      </c>
      <c r="L229" s="42">
        <f t="shared" si="69"/>
        <v>274455</v>
      </c>
      <c r="M229" s="41">
        <f t="shared" si="69"/>
        <v>274455</v>
      </c>
      <c r="N229" s="41">
        <f t="shared" si="69"/>
        <v>0</v>
      </c>
    </row>
    <row r="230" spans="1:14" ht="13.5">
      <c r="A230" s="14"/>
      <c r="B230" s="15" t="s">
        <v>210</v>
      </c>
      <c r="C230" s="35"/>
      <c r="D230" s="35"/>
      <c r="E230" s="35"/>
      <c r="F230" s="36"/>
      <c r="G230" s="36"/>
      <c r="H230" s="36"/>
      <c r="I230" s="36"/>
      <c r="J230" s="36"/>
      <c r="K230" s="36"/>
      <c r="L230" s="37"/>
      <c r="M230" s="36"/>
      <c r="N230" s="36"/>
    </row>
    <row r="231" spans="1:14" ht="13.5">
      <c r="A231" s="14">
        <v>2831</v>
      </c>
      <c r="B231" s="15" t="s">
        <v>351</v>
      </c>
      <c r="C231" s="35" t="s">
        <v>235</v>
      </c>
      <c r="D231" s="35" t="s">
        <v>215</v>
      </c>
      <c r="E231" s="35" t="s">
        <v>206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43">
        <f>SUM(M231,N231)</f>
        <v>0</v>
      </c>
      <c r="M231" s="16">
        <v>0</v>
      </c>
      <c r="N231" s="16">
        <v>0</v>
      </c>
    </row>
    <row r="232" spans="1:14" ht="13.5">
      <c r="A232" s="14">
        <v>2832</v>
      </c>
      <c r="B232" s="15" t="s">
        <v>352</v>
      </c>
      <c r="C232" s="35" t="s">
        <v>235</v>
      </c>
      <c r="D232" s="35" t="s">
        <v>215</v>
      </c>
      <c r="E232" s="35" t="s">
        <v>213</v>
      </c>
      <c r="F232" s="16">
        <f>SUM(G232,H232)</f>
        <v>295000</v>
      </c>
      <c r="G232" s="16">
        <v>295000</v>
      </c>
      <c r="H232" s="16">
        <v>0</v>
      </c>
      <c r="I232" s="16">
        <f>SUM(J232,K232)</f>
        <v>295000</v>
      </c>
      <c r="J232" s="16">
        <v>295000</v>
      </c>
      <c r="K232" s="16">
        <v>0</v>
      </c>
      <c r="L232" s="43">
        <f>SUM(M232,N232)</f>
        <v>274455</v>
      </c>
      <c r="M232" s="16">
        <v>274455</v>
      </c>
      <c r="N232" s="16">
        <v>0</v>
      </c>
    </row>
    <row r="233" spans="1:14" ht="13.5">
      <c r="A233" s="14">
        <v>2833</v>
      </c>
      <c r="B233" s="15" t="s">
        <v>353</v>
      </c>
      <c r="C233" s="35" t="s">
        <v>235</v>
      </c>
      <c r="D233" s="35" t="s">
        <v>215</v>
      </c>
      <c r="E233" s="35" t="s">
        <v>215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43">
        <f>SUM(M233,N233)</f>
        <v>0</v>
      </c>
      <c r="M233" s="16">
        <v>0</v>
      </c>
      <c r="N233" s="16">
        <v>0</v>
      </c>
    </row>
    <row r="234" spans="1:14" ht="14.25">
      <c r="A234" s="38">
        <v>2840</v>
      </c>
      <c r="B234" s="39" t="s">
        <v>354</v>
      </c>
      <c r="C234" s="40" t="s">
        <v>235</v>
      </c>
      <c r="D234" s="40" t="s">
        <v>224</v>
      </c>
      <c r="E234" s="40" t="s">
        <v>207</v>
      </c>
      <c r="F234" s="41">
        <f aca="true" t="shared" si="70" ref="F234:N234">SUM(F236:F238)</f>
        <v>300000</v>
      </c>
      <c r="G234" s="41">
        <f t="shared" si="70"/>
        <v>300000</v>
      </c>
      <c r="H234" s="41">
        <f t="shared" si="70"/>
        <v>0</v>
      </c>
      <c r="I234" s="41">
        <f t="shared" si="70"/>
        <v>1800000</v>
      </c>
      <c r="J234" s="41">
        <f t="shared" si="70"/>
        <v>1800000</v>
      </c>
      <c r="K234" s="41">
        <f t="shared" si="70"/>
        <v>0</v>
      </c>
      <c r="L234" s="42">
        <f t="shared" si="70"/>
        <v>974660</v>
      </c>
      <c r="M234" s="41">
        <f t="shared" si="70"/>
        <v>974660</v>
      </c>
      <c r="N234" s="41">
        <f t="shared" si="70"/>
        <v>0</v>
      </c>
    </row>
    <row r="235" spans="1:14" ht="13.5">
      <c r="A235" s="14"/>
      <c r="B235" s="15" t="s">
        <v>210</v>
      </c>
      <c r="C235" s="35"/>
      <c r="D235" s="35"/>
      <c r="E235" s="35"/>
      <c r="F235" s="36"/>
      <c r="G235" s="36"/>
      <c r="H235" s="36"/>
      <c r="I235" s="36"/>
      <c r="J235" s="36"/>
      <c r="K235" s="36"/>
      <c r="L235" s="37"/>
      <c r="M235" s="36"/>
      <c r="N235" s="36"/>
    </row>
    <row r="236" spans="1:14" ht="13.5">
      <c r="A236" s="14">
        <v>2841</v>
      </c>
      <c r="B236" s="15" t="s">
        <v>355</v>
      </c>
      <c r="C236" s="35" t="s">
        <v>235</v>
      </c>
      <c r="D236" s="35" t="s">
        <v>224</v>
      </c>
      <c r="E236" s="35" t="s">
        <v>206</v>
      </c>
      <c r="F236" s="16">
        <f>SUM(G236,H236)</f>
        <v>0</v>
      </c>
      <c r="G236" s="16">
        <v>0</v>
      </c>
      <c r="H236" s="16">
        <v>0</v>
      </c>
      <c r="I236" s="16">
        <f>SUM(J236,K236)</f>
        <v>1500000</v>
      </c>
      <c r="J236" s="16">
        <v>1500000</v>
      </c>
      <c r="K236" s="16">
        <v>0</v>
      </c>
      <c r="L236" s="43">
        <f>SUM(M236,N236)</f>
        <v>872800</v>
      </c>
      <c r="M236" s="16">
        <v>872800</v>
      </c>
      <c r="N236" s="16">
        <v>0</v>
      </c>
    </row>
    <row r="237" spans="1:14" ht="27">
      <c r="A237" s="14">
        <v>2842</v>
      </c>
      <c r="B237" s="15" t="s">
        <v>356</v>
      </c>
      <c r="C237" s="35" t="s">
        <v>235</v>
      </c>
      <c r="D237" s="35" t="s">
        <v>224</v>
      </c>
      <c r="E237" s="35" t="s">
        <v>213</v>
      </c>
      <c r="F237" s="16">
        <f>SUM(G237,H237)</f>
        <v>300000</v>
      </c>
      <c r="G237" s="16">
        <v>300000</v>
      </c>
      <c r="H237" s="16">
        <v>0</v>
      </c>
      <c r="I237" s="16">
        <f>SUM(J237,K237)</f>
        <v>300000</v>
      </c>
      <c r="J237" s="16">
        <v>300000</v>
      </c>
      <c r="K237" s="16">
        <v>0</v>
      </c>
      <c r="L237" s="43">
        <f>SUM(M237,N237)</f>
        <v>101860</v>
      </c>
      <c r="M237" s="16">
        <v>101860</v>
      </c>
      <c r="N237" s="16">
        <v>0</v>
      </c>
    </row>
    <row r="238" spans="1:14" ht="13.5">
      <c r="A238" s="14">
        <v>2843</v>
      </c>
      <c r="B238" s="15" t="s">
        <v>354</v>
      </c>
      <c r="C238" s="35" t="s">
        <v>235</v>
      </c>
      <c r="D238" s="35" t="s">
        <v>224</v>
      </c>
      <c r="E238" s="35" t="s">
        <v>215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43">
        <f>SUM(M238,N238)</f>
        <v>0</v>
      </c>
      <c r="M238" s="16">
        <v>0</v>
      </c>
      <c r="N238" s="16">
        <v>0</v>
      </c>
    </row>
    <row r="239" spans="1:14" ht="27">
      <c r="A239" s="38">
        <v>2850</v>
      </c>
      <c r="B239" s="39" t="s">
        <v>357</v>
      </c>
      <c r="C239" s="40" t="s">
        <v>235</v>
      </c>
      <c r="D239" s="40" t="s">
        <v>227</v>
      </c>
      <c r="E239" s="40" t="s">
        <v>207</v>
      </c>
      <c r="F239" s="41">
        <f aca="true" t="shared" si="71" ref="F239:N239">SUM(F241)</f>
        <v>0</v>
      </c>
      <c r="G239" s="41">
        <f t="shared" si="71"/>
        <v>0</v>
      </c>
      <c r="H239" s="41">
        <f t="shared" si="71"/>
        <v>0</v>
      </c>
      <c r="I239" s="41">
        <f t="shared" si="71"/>
        <v>0</v>
      </c>
      <c r="J239" s="41">
        <f t="shared" si="71"/>
        <v>0</v>
      </c>
      <c r="K239" s="41">
        <f t="shared" si="71"/>
        <v>0</v>
      </c>
      <c r="L239" s="42">
        <f t="shared" si="71"/>
        <v>0</v>
      </c>
      <c r="M239" s="41">
        <f t="shared" si="71"/>
        <v>0</v>
      </c>
      <c r="N239" s="41">
        <f t="shared" si="71"/>
        <v>0</v>
      </c>
    </row>
    <row r="240" spans="1:14" ht="13.5">
      <c r="A240" s="14"/>
      <c r="B240" s="15" t="s">
        <v>210</v>
      </c>
      <c r="C240" s="35"/>
      <c r="D240" s="35"/>
      <c r="E240" s="35"/>
      <c r="F240" s="36"/>
      <c r="G240" s="36"/>
      <c r="H240" s="36"/>
      <c r="I240" s="36"/>
      <c r="J240" s="36"/>
      <c r="K240" s="36"/>
      <c r="L240" s="37"/>
      <c r="M240" s="36"/>
      <c r="N240" s="36"/>
    </row>
    <row r="241" spans="1:14" ht="27">
      <c r="A241" s="14">
        <v>2851</v>
      </c>
      <c r="B241" s="15" t="s">
        <v>357</v>
      </c>
      <c r="C241" s="35" t="s">
        <v>235</v>
      </c>
      <c r="D241" s="35" t="s">
        <v>227</v>
      </c>
      <c r="E241" s="35" t="s">
        <v>206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43">
        <f>SUM(M241,N241)</f>
        <v>0</v>
      </c>
      <c r="M241" s="16">
        <v>0</v>
      </c>
      <c r="N241" s="16">
        <v>0</v>
      </c>
    </row>
    <row r="242" spans="1:14" ht="27">
      <c r="A242" s="38">
        <v>2860</v>
      </c>
      <c r="B242" s="39" t="s">
        <v>358</v>
      </c>
      <c r="C242" s="40" t="s">
        <v>235</v>
      </c>
      <c r="D242" s="40" t="s">
        <v>230</v>
      </c>
      <c r="E242" s="40" t="s">
        <v>207</v>
      </c>
      <c r="F242" s="41">
        <f aca="true" t="shared" si="72" ref="F242:N242">SUM(F244)</f>
        <v>33622627</v>
      </c>
      <c r="G242" s="41">
        <f t="shared" si="72"/>
        <v>33622627</v>
      </c>
      <c r="H242" s="41">
        <f t="shared" si="72"/>
        <v>0</v>
      </c>
      <c r="I242" s="41">
        <f t="shared" si="72"/>
        <v>36987000</v>
      </c>
      <c r="J242" s="41">
        <f t="shared" si="72"/>
        <v>36695000</v>
      </c>
      <c r="K242" s="41">
        <f t="shared" si="72"/>
        <v>292000</v>
      </c>
      <c r="L242" s="42">
        <f t="shared" si="72"/>
        <v>36987000</v>
      </c>
      <c r="M242" s="41">
        <f t="shared" si="72"/>
        <v>36695000</v>
      </c>
      <c r="N242" s="41">
        <f t="shared" si="72"/>
        <v>292000</v>
      </c>
    </row>
    <row r="243" spans="1:14" ht="13.5">
      <c r="A243" s="14"/>
      <c r="B243" s="15" t="s">
        <v>210</v>
      </c>
      <c r="C243" s="35"/>
      <c r="D243" s="35"/>
      <c r="E243" s="35"/>
      <c r="F243" s="36"/>
      <c r="G243" s="36"/>
      <c r="H243" s="36"/>
      <c r="I243" s="36"/>
      <c r="J243" s="36"/>
      <c r="K243" s="36"/>
      <c r="L243" s="37"/>
      <c r="M243" s="36"/>
      <c r="N243" s="36"/>
    </row>
    <row r="244" spans="1:14" ht="27">
      <c r="A244" s="14">
        <v>2861</v>
      </c>
      <c r="B244" s="15" t="s">
        <v>358</v>
      </c>
      <c r="C244" s="35" t="s">
        <v>235</v>
      </c>
      <c r="D244" s="35" t="s">
        <v>230</v>
      </c>
      <c r="E244" s="35" t="s">
        <v>206</v>
      </c>
      <c r="F244" s="16">
        <f>SUM(G244,H244)</f>
        <v>33622627</v>
      </c>
      <c r="G244" s="16">
        <v>33622627</v>
      </c>
      <c r="H244" s="16">
        <v>0</v>
      </c>
      <c r="I244" s="16">
        <f>SUM(J244,K244)</f>
        <v>36987000</v>
      </c>
      <c r="J244" s="16">
        <v>36695000</v>
      </c>
      <c r="K244" s="16">
        <v>292000</v>
      </c>
      <c r="L244" s="43">
        <f>SUM(M244,N244)</f>
        <v>36987000</v>
      </c>
      <c r="M244" s="16">
        <v>36695000</v>
      </c>
      <c r="N244" s="16">
        <v>292000</v>
      </c>
    </row>
    <row r="245" spans="1:14" ht="40.5">
      <c r="A245" s="44">
        <v>2900</v>
      </c>
      <c r="B245" s="45" t="s">
        <v>359</v>
      </c>
      <c r="C245" s="46" t="s">
        <v>305</v>
      </c>
      <c r="D245" s="46" t="s">
        <v>207</v>
      </c>
      <c r="E245" s="46" t="s">
        <v>207</v>
      </c>
      <c r="F245" s="47">
        <f aca="true" t="shared" si="73" ref="F245:N245">SUM(F247,F251,F255,F259,F263,F267,F270,F273)</f>
        <v>172145973</v>
      </c>
      <c r="G245" s="47">
        <f t="shared" si="73"/>
        <v>172145973</v>
      </c>
      <c r="H245" s="47">
        <f t="shared" si="73"/>
        <v>0</v>
      </c>
      <c r="I245" s="47">
        <f t="shared" si="73"/>
        <v>170154403</v>
      </c>
      <c r="J245" s="47">
        <f t="shared" si="73"/>
        <v>169654403</v>
      </c>
      <c r="K245" s="47">
        <f t="shared" si="73"/>
        <v>500000</v>
      </c>
      <c r="L245" s="48">
        <f t="shared" si="73"/>
        <v>166754403</v>
      </c>
      <c r="M245" s="47">
        <f t="shared" si="73"/>
        <v>166254403</v>
      </c>
      <c r="N245" s="47">
        <f t="shared" si="73"/>
        <v>500000</v>
      </c>
    </row>
    <row r="246" spans="1:14" ht="13.5">
      <c r="A246" s="14"/>
      <c r="B246" s="15" t="s">
        <v>210</v>
      </c>
      <c r="C246" s="35"/>
      <c r="D246" s="35"/>
      <c r="E246" s="35"/>
      <c r="F246" s="36"/>
      <c r="G246" s="36"/>
      <c r="H246" s="36"/>
      <c r="I246" s="36"/>
      <c r="J246" s="36"/>
      <c r="K246" s="36"/>
      <c r="L246" s="37"/>
      <c r="M246" s="36"/>
      <c r="N246" s="36"/>
    </row>
    <row r="247" spans="1:14" ht="27">
      <c r="A247" s="38">
        <v>2910</v>
      </c>
      <c r="B247" s="39" t="s">
        <v>360</v>
      </c>
      <c r="C247" s="40" t="s">
        <v>305</v>
      </c>
      <c r="D247" s="40" t="s">
        <v>206</v>
      </c>
      <c r="E247" s="40" t="s">
        <v>207</v>
      </c>
      <c r="F247" s="41">
        <f aca="true" t="shared" si="74" ref="F247:N247">SUM(F249:F250)</f>
        <v>103140981</v>
      </c>
      <c r="G247" s="41">
        <f t="shared" si="74"/>
        <v>103140981</v>
      </c>
      <c r="H247" s="41">
        <f t="shared" si="74"/>
        <v>0</v>
      </c>
      <c r="I247" s="41">
        <f t="shared" si="74"/>
        <v>97517411</v>
      </c>
      <c r="J247" s="41">
        <f t="shared" si="74"/>
        <v>97017411</v>
      </c>
      <c r="K247" s="41">
        <f t="shared" si="74"/>
        <v>500000</v>
      </c>
      <c r="L247" s="42">
        <f t="shared" si="74"/>
        <v>95117411</v>
      </c>
      <c r="M247" s="41">
        <f t="shared" si="74"/>
        <v>94617411</v>
      </c>
      <c r="N247" s="41">
        <f t="shared" si="74"/>
        <v>500000</v>
      </c>
    </row>
    <row r="248" spans="1:14" ht="13.5">
      <c r="A248" s="14"/>
      <c r="B248" s="15" t="s">
        <v>210</v>
      </c>
      <c r="C248" s="35"/>
      <c r="D248" s="35"/>
      <c r="E248" s="35"/>
      <c r="F248" s="36"/>
      <c r="G248" s="36"/>
      <c r="H248" s="36"/>
      <c r="I248" s="36"/>
      <c r="J248" s="36"/>
      <c r="K248" s="36"/>
      <c r="L248" s="37"/>
      <c r="M248" s="36"/>
      <c r="N248" s="36"/>
    </row>
    <row r="249" spans="1:14" ht="13.5">
      <c r="A249" s="14">
        <v>2911</v>
      </c>
      <c r="B249" s="15" t="s">
        <v>361</v>
      </c>
      <c r="C249" s="35" t="s">
        <v>305</v>
      </c>
      <c r="D249" s="35" t="s">
        <v>206</v>
      </c>
      <c r="E249" s="35" t="s">
        <v>206</v>
      </c>
      <c r="F249" s="16">
        <f>SUM(G249,H249)</f>
        <v>103140981</v>
      </c>
      <c r="G249" s="16">
        <v>103140981</v>
      </c>
      <c r="H249" s="16">
        <v>0</v>
      </c>
      <c r="I249" s="16">
        <f>SUM(J249,K249)</f>
        <v>97517411</v>
      </c>
      <c r="J249" s="16">
        <v>97017411</v>
      </c>
      <c r="K249" s="16">
        <v>500000</v>
      </c>
      <c r="L249" s="43">
        <f>SUM(M249,N249)</f>
        <v>95117411</v>
      </c>
      <c r="M249" s="16">
        <v>94617411</v>
      </c>
      <c r="N249" s="16">
        <v>500000</v>
      </c>
    </row>
    <row r="250" spans="1:14" ht="13.5">
      <c r="A250" s="14">
        <v>2912</v>
      </c>
      <c r="B250" s="15" t="s">
        <v>362</v>
      </c>
      <c r="C250" s="35" t="s">
        <v>305</v>
      </c>
      <c r="D250" s="35" t="s">
        <v>206</v>
      </c>
      <c r="E250" s="35" t="s">
        <v>213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16">
        <v>0</v>
      </c>
      <c r="K250" s="16">
        <v>0</v>
      </c>
      <c r="L250" s="43">
        <f>SUM(M250,N250)</f>
        <v>0</v>
      </c>
      <c r="M250" s="16">
        <v>0</v>
      </c>
      <c r="N250" s="16">
        <v>0</v>
      </c>
    </row>
    <row r="251" spans="1:14" ht="14.25">
      <c r="A251" s="38">
        <v>2920</v>
      </c>
      <c r="B251" s="39" t="s">
        <v>363</v>
      </c>
      <c r="C251" s="40" t="s">
        <v>305</v>
      </c>
      <c r="D251" s="40" t="s">
        <v>213</v>
      </c>
      <c r="E251" s="40" t="s">
        <v>207</v>
      </c>
      <c r="F251" s="41">
        <f aca="true" t="shared" si="75" ref="F251:N251">SUM(F253:F254)</f>
        <v>0</v>
      </c>
      <c r="G251" s="41">
        <f t="shared" si="75"/>
        <v>0</v>
      </c>
      <c r="H251" s="41">
        <f t="shared" si="75"/>
        <v>0</v>
      </c>
      <c r="I251" s="41">
        <f t="shared" si="75"/>
        <v>2800000</v>
      </c>
      <c r="J251" s="41">
        <f t="shared" si="75"/>
        <v>2800000</v>
      </c>
      <c r="K251" s="41">
        <f t="shared" si="75"/>
        <v>0</v>
      </c>
      <c r="L251" s="42">
        <f t="shared" si="75"/>
        <v>2800000</v>
      </c>
      <c r="M251" s="41">
        <f t="shared" si="75"/>
        <v>2800000</v>
      </c>
      <c r="N251" s="41">
        <f t="shared" si="75"/>
        <v>0</v>
      </c>
    </row>
    <row r="252" spans="1:14" ht="13.5">
      <c r="A252" s="14"/>
      <c r="B252" s="15" t="s">
        <v>210</v>
      </c>
      <c r="C252" s="35"/>
      <c r="D252" s="35"/>
      <c r="E252" s="35"/>
      <c r="F252" s="36"/>
      <c r="G252" s="36"/>
      <c r="H252" s="36"/>
      <c r="I252" s="36"/>
      <c r="J252" s="36"/>
      <c r="K252" s="36"/>
      <c r="L252" s="37"/>
      <c r="M252" s="36"/>
      <c r="N252" s="36"/>
    </row>
    <row r="253" spans="1:14" ht="13.5">
      <c r="A253" s="14">
        <v>2921</v>
      </c>
      <c r="B253" s="15" t="s">
        <v>364</v>
      </c>
      <c r="C253" s="35" t="s">
        <v>305</v>
      </c>
      <c r="D253" s="35" t="s">
        <v>213</v>
      </c>
      <c r="E253" s="35" t="s">
        <v>206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43">
        <f>SUM(M253,N253)</f>
        <v>0</v>
      </c>
      <c r="M253" s="16">
        <v>0</v>
      </c>
      <c r="N253" s="16">
        <v>0</v>
      </c>
    </row>
    <row r="254" spans="1:14" ht="13.5">
      <c r="A254" s="14">
        <v>2922</v>
      </c>
      <c r="B254" s="15" t="s">
        <v>365</v>
      </c>
      <c r="C254" s="35" t="s">
        <v>305</v>
      </c>
      <c r="D254" s="35" t="s">
        <v>213</v>
      </c>
      <c r="E254" s="35" t="s">
        <v>213</v>
      </c>
      <c r="F254" s="16">
        <f>SUM(G254,H254)</f>
        <v>0</v>
      </c>
      <c r="G254" s="16">
        <v>0</v>
      </c>
      <c r="H254" s="16">
        <v>0</v>
      </c>
      <c r="I254" s="16">
        <f>SUM(J254,K254)</f>
        <v>2800000</v>
      </c>
      <c r="J254" s="16">
        <v>2800000</v>
      </c>
      <c r="K254" s="16">
        <v>0</v>
      </c>
      <c r="L254" s="43">
        <f>SUM(M254,N254)</f>
        <v>2800000</v>
      </c>
      <c r="M254" s="16">
        <v>2800000</v>
      </c>
      <c r="N254" s="16">
        <v>0</v>
      </c>
    </row>
    <row r="255" spans="1:14" ht="40.5">
      <c r="A255" s="38">
        <v>2930</v>
      </c>
      <c r="B255" s="39" t="s">
        <v>366</v>
      </c>
      <c r="C255" s="40" t="s">
        <v>305</v>
      </c>
      <c r="D255" s="40" t="s">
        <v>215</v>
      </c>
      <c r="E255" s="40" t="s">
        <v>207</v>
      </c>
      <c r="F255" s="41">
        <f aca="true" t="shared" si="76" ref="F255:N255">SUM(F257:F258)</f>
        <v>0</v>
      </c>
      <c r="G255" s="41">
        <f t="shared" si="76"/>
        <v>0</v>
      </c>
      <c r="H255" s="41">
        <f t="shared" si="76"/>
        <v>0</v>
      </c>
      <c r="I255" s="41">
        <f t="shared" si="76"/>
        <v>0</v>
      </c>
      <c r="J255" s="41">
        <f t="shared" si="76"/>
        <v>0</v>
      </c>
      <c r="K255" s="41">
        <f t="shared" si="76"/>
        <v>0</v>
      </c>
      <c r="L255" s="42">
        <f t="shared" si="76"/>
        <v>0</v>
      </c>
      <c r="M255" s="41">
        <f t="shared" si="76"/>
        <v>0</v>
      </c>
      <c r="N255" s="41">
        <f t="shared" si="76"/>
        <v>0</v>
      </c>
    </row>
    <row r="256" spans="1:14" ht="13.5">
      <c r="A256" s="14"/>
      <c r="B256" s="15" t="s">
        <v>210</v>
      </c>
      <c r="C256" s="35"/>
      <c r="D256" s="35"/>
      <c r="E256" s="35"/>
      <c r="F256" s="36"/>
      <c r="G256" s="36"/>
      <c r="H256" s="36"/>
      <c r="I256" s="36"/>
      <c r="J256" s="36"/>
      <c r="K256" s="36"/>
      <c r="L256" s="37"/>
      <c r="M256" s="36"/>
      <c r="N256" s="36"/>
    </row>
    <row r="257" spans="1:14" ht="27">
      <c r="A257" s="14">
        <v>2931</v>
      </c>
      <c r="B257" s="15" t="s">
        <v>367</v>
      </c>
      <c r="C257" s="35" t="s">
        <v>305</v>
      </c>
      <c r="D257" s="35" t="s">
        <v>215</v>
      </c>
      <c r="E257" s="35" t="s">
        <v>206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43">
        <f>SUM(M257,N257)</f>
        <v>0</v>
      </c>
      <c r="M257" s="16">
        <v>0</v>
      </c>
      <c r="N257" s="16">
        <v>0</v>
      </c>
    </row>
    <row r="258" spans="1:14" ht="13.5">
      <c r="A258" s="14">
        <v>2932</v>
      </c>
      <c r="B258" s="15" t="s">
        <v>368</v>
      </c>
      <c r="C258" s="35" t="s">
        <v>305</v>
      </c>
      <c r="D258" s="35" t="s">
        <v>215</v>
      </c>
      <c r="E258" s="35" t="s">
        <v>213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43">
        <f>SUM(M258,N258)</f>
        <v>0</v>
      </c>
      <c r="M258" s="16">
        <v>0</v>
      </c>
      <c r="N258" s="16">
        <v>0</v>
      </c>
    </row>
    <row r="259" spans="1:14" ht="14.25">
      <c r="A259" s="38">
        <v>2940</v>
      </c>
      <c r="B259" s="39" t="s">
        <v>369</v>
      </c>
      <c r="C259" s="40" t="s">
        <v>305</v>
      </c>
      <c r="D259" s="40" t="s">
        <v>224</v>
      </c>
      <c r="E259" s="40" t="s">
        <v>207</v>
      </c>
      <c r="F259" s="41">
        <f aca="true" t="shared" si="77" ref="F259:N259">SUM(F261:F262)</f>
        <v>0</v>
      </c>
      <c r="G259" s="41">
        <f t="shared" si="77"/>
        <v>0</v>
      </c>
      <c r="H259" s="41">
        <f t="shared" si="77"/>
        <v>0</v>
      </c>
      <c r="I259" s="41">
        <f t="shared" si="77"/>
        <v>0</v>
      </c>
      <c r="J259" s="41">
        <f t="shared" si="77"/>
        <v>0</v>
      </c>
      <c r="K259" s="41">
        <f t="shared" si="77"/>
        <v>0</v>
      </c>
      <c r="L259" s="42">
        <f t="shared" si="77"/>
        <v>0</v>
      </c>
      <c r="M259" s="41">
        <f t="shared" si="77"/>
        <v>0</v>
      </c>
      <c r="N259" s="41">
        <f t="shared" si="77"/>
        <v>0</v>
      </c>
    </row>
    <row r="260" spans="1:14" ht="13.5">
      <c r="A260" s="14"/>
      <c r="B260" s="15" t="s">
        <v>210</v>
      </c>
      <c r="C260" s="35"/>
      <c r="D260" s="35"/>
      <c r="E260" s="35"/>
      <c r="F260" s="36"/>
      <c r="G260" s="36"/>
      <c r="H260" s="36"/>
      <c r="I260" s="36"/>
      <c r="J260" s="36"/>
      <c r="K260" s="36"/>
      <c r="L260" s="37"/>
      <c r="M260" s="36"/>
      <c r="N260" s="36"/>
    </row>
    <row r="261" spans="1:14" ht="13.5">
      <c r="A261" s="14">
        <v>2941</v>
      </c>
      <c r="B261" s="15" t="s">
        <v>370</v>
      </c>
      <c r="C261" s="35" t="s">
        <v>305</v>
      </c>
      <c r="D261" s="35" t="s">
        <v>224</v>
      </c>
      <c r="E261" s="35" t="s">
        <v>206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43">
        <f>SUM(M261,N261)</f>
        <v>0</v>
      </c>
      <c r="M261" s="16">
        <v>0</v>
      </c>
      <c r="N261" s="16">
        <v>0</v>
      </c>
    </row>
    <row r="262" spans="1:14" ht="13.5">
      <c r="A262" s="14">
        <v>2942</v>
      </c>
      <c r="B262" s="15" t="s">
        <v>371</v>
      </c>
      <c r="C262" s="35" t="s">
        <v>305</v>
      </c>
      <c r="D262" s="35" t="s">
        <v>224</v>
      </c>
      <c r="E262" s="35" t="s">
        <v>213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43">
        <f>SUM(M262,N262)</f>
        <v>0</v>
      </c>
      <c r="M262" s="16">
        <v>0</v>
      </c>
      <c r="N262" s="16">
        <v>0</v>
      </c>
    </row>
    <row r="263" spans="1:14" ht="14.25">
      <c r="A263" s="38">
        <v>2950</v>
      </c>
      <c r="B263" s="39" t="s">
        <v>372</v>
      </c>
      <c r="C263" s="40" t="s">
        <v>305</v>
      </c>
      <c r="D263" s="40" t="s">
        <v>227</v>
      </c>
      <c r="E263" s="40" t="s">
        <v>207</v>
      </c>
      <c r="F263" s="41">
        <f aca="true" t="shared" si="78" ref="F263:N263">SUM(F265:F266)</f>
        <v>69004992</v>
      </c>
      <c r="G263" s="41">
        <f t="shared" si="78"/>
        <v>69004992</v>
      </c>
      <c r="H263" s="41">
        <f t="shared" si="78"/>
        <v>0</v>
      </c>
      <c r="I263" s="41">
        <f t="shared" si="78"/>
        <v>69836992</v>
      </c>
      <c r="J263" s="41">
        <f t="shared" si="78"/>
        <v>69836992</v>
      </c>
      <c r="K263" s="41">
        <f t="shared" si="78"/>
        <v>0</v>
      </c>
      <c r="L263" s="42">
        <f t="shared" si="78"/>
        <v>68836992</v>
      </c>
      <c r="M263" s="41">
        <f t="shared" si="78"/>
        <v>68836992</v>
      </c>
      <c r="N263" s="41">
        <f t="shared" si="78"/>
        <v>0</v>
      </c>
    </row>
    <row r="264" spans="1:14" ht="13.5">
      <c r="A264" s="14"/>
      <c r="B264" s="15" t="s">
        <v>210</v>
      </c>
      <c r="C264" s="35"/>
      <c r="D264" s="35"/>
      <c r="E264" s="35"/>
      <c r="F264" s="36"/>
      <c r="G264" s="36"/>
      <c r="H264" s="36"/>
      <c r="I264" s="36"/>
      <c r="J264" s="36"/>
      <c r="K264" s="36"/>
      <c r="L264" s="37"/>
      <c r="M264" s="36"/>
      <c r="N264" s="36"/>
    </row>
    <row r="265" spans="1:14" ht="13.5">
      <c r="A265" s="14">
        <v>2951</v>
      </c>
      <c r="B265" s="15" t="s">
        <v>373</v>
      </c>
      <c r="C265" s="35" t="s">
        <v>305</v>
      </c>
      <c r="D265" s="35" t="s">
        <v>227</v>
      </c>
      <c r="E265" s="35" t="s">
        <v>206</v>
      </c>
      <c r="F265" s="16">
        <f>SUM(G265,H265)</f>
        <v>69004992</v>
      </c>
      <c r="G265" s="16">
        <v>69004992</v>
      </c>
      <c r="H265" s="16">
        <v>0</v>
      </c>
      <c r="I265" s="16">
        <f>SUM(J265,K265)</f>
        <v>69836992</v>
      </c>
      <c r="J265" s="16">
        <v>69836992</v>
      </c>
      <c r="K265" s="16">
        <v>0</v>
      </c>
      <c r="L265" s="43">
        <f>SUM(M265,N265)</f>
        <v>68836992</v>
      </c>
      <c r="M265" s="16">
        <v>68836992</v>
      </c>
      <c r="N265" s="16">
        <v>0</v>
      </c>
    </row>
    <row r="266" spans="1:14" ht="13.5">
      <c r="A266" s="14">
        <v>2952</v>
      </c>
      <c r="B266" s="15" t="s">
        <v>374</v>
      </c>
      <c r="C266" s="35" t="s">
        <v>305</v>
      </c>
      <c r="D266" s="35" t="s">
        <v>227</v>
      </c>
      <c r="E266" s="35" t="s">
        <v>213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43">
        <f>SUM(M266,N266)</f>
        <v>0</v>
      </c>
      <c r="M266" s="16">
        <v>0</v>
      </c>
      <c r="N266" s="16">
        <v>0</v>
      </c>
    </row>
    <row r="267" spans="1:14" ht="27">
      <c r="A267" s="38">
        <v>2960</v>
      </c>
      <c r="B267" s="39" t="s">
        <v>375</v>
      </c>
      <c r="C267" s="40" t="s">
        <v>305</v>
      </c>
      <c r="D267" s="40" t="s">
        <v>230</v>
      </c>
      <c r="E267" s="40" t="s">
        <v>207</v>
      </c>
      <c r="F267" s="41">
        <f aca="true" t="shared" si="79" ref="F267:N267">SUM(F269)</f>
        <v>0</v>
      </c>
      <c r="G267" s="41">
        <f t="shared" si="79"/>
        <v>0</v>
      </c>
      <c r="H267" s="41">
        <f t="shared" si="79"/>
        <v>0</v>
      </c>
      <c r="I267" s="41">
        <f t="shared" si="79"/>
        <v>0</v>
      </c>
      <c r="J267" s="41">
        <f t="shared" si="79"/>
        <v>0</v>
      </c>
      <c r="K267" s="41">
        <f t="shared" si="79"/>
        <v>0</v>
      </c>
      <c r="L267" s="42">
        <f t="shared" si="79"/>
        <v>0</v>
      </c>
      <c r="M267" s="41">
        <f t="shared" si="79"/>
        <v>0</v>
      </c>
      <c r="N267" s="41">
        <f t="shared" si="79"/>
        <v>0</v>
      </c>
    </row>
    <row r="268" spans="1:14" ht="13.5">
      <c r="A268" s="14"/>
      <c r="B268" s="15" t="s">
        <v>210</v>
      </c>
      <c r="C268" s="35"/>
      <c r="D268" s="35"/>
      <c r="E268" s="35"/>
      <c r="F268" s="36"/>
      <c r="G268" s="36"/>
      <c r="H268" s="36"/>
      <c r="I268" s="36"/>
      <c r="J268" s="36"/>
      <c r="K268" s="36"/>
      <c r="L268" s="37"/>
      <c r="M268" s="36"/>
      <c r="N268" s="36"/>
    </row>
    <row r="269" spans="1:14" ht="27">
      <c r="A269" s="14">
        <v>2961</v>
      </c>
      <c r="B269" s="15" t="s">
        <v>375</v>
      </c>
      <c r="C269" s="35" t="s">
        <v>305</v>
      </c>
      <c r="D269" s="35" t="s">
        <v>230</v>
      </c>
      <c r="E269" s="35" t="s">
        <v>206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43">
        <f>SUM(M269,N269)</f>
        <v>0</v>
      </c>
      <c r="M269" s="16">
        <v>0</v>
      </c>
      <c r="N269" s="16">
        <v>0</v>
      </c>
    </row>
    <row r="270" spans="1:14" ht="27">
      <c r="A270" s="38">
        <v>2970</v>
      </c>
      <c r="B270" s="39" t="s">
        <v>376</v>
      </c>
      <c r="C270" s="40" t="s">
        <v>305</v>
      </c>
      <c r="D270" s="40" t="s">
        <v>233</v>
      </c>
      <c r="E270" s="40" t="s">
        <v>207</v>
      </c>
      <c r="F270" s="41">
        <f aca="true" t="shared" si="80" ref="F270:N270">SUM(F272)</f>
        <v>0</v>
      </c>
      <c r="G270" s="41">
        <f t="shared" si="80"/>
        <v>0</v>
      </c>
      <c r="H270" s="41">
        <f t="shared" si="80"/>
        <v>0</v>
      </c>
      <c r="I270" s="41">
        <f t="shared" si="80"/>
        <v>0</v>
      </c>
      <c r="J270" s="41">
        <f t="shared" si="80"/>
        <v>0</v>
      </c>
      <c r="K270" s="41">
        <f t="shared" si="80"/>
        <v>0</v>
      </c>
      <c r="L270" s="42">
        <f t="shared" si="80"/>
        <v>0</v>
      </c>
      <c r="M270" s="41">
        <f t="shared" si="80"/>
        <v>0</v>
      </c>
      <c r="N270" s="41">
        <f t="shared" si="80"/>
        <v>0</v>
      </c>
    </row>
    <row r="271" spans="1:14" ht="13.5">
      <c r="A271" s="14"/>
      <c r="B271" s="15" t="s">
        <v>210</v>
      </c>
      <c r="C271" s="35"/>
      <c r="D271" s="35"/>
      <c r="E271" s="35"/>
      <c r="F271" s="36"/>
      <c r="G271" s="36"/>
      <c r="H271" s="36"/>
      <c r="I271" s="36"/>
      <c r="J271" s="36"/>
      <c r="K271" s="36"/>
      <c r="L271" s="37"/>
      <c r="M271" s="36"/>
      <c r="N271" s="36"/>
    </row>
    <row r="272" spans="1:14" ht="27">
      <c r="A272" s="14">
        <v>2971</v>
      </c>
      <c r="B272" s="15" t="s">
        <v>376</v>
      </c>
      <c r="C272" s="35" t="s">
        <v>305</v>
      </c>
      <c r="D272" s="35" t="s">
        <v>233</v>
      </c>
      <c r="E272" s="35" t="s">
        <v>206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43">
        <f>SUM(M272,N272)</f>
        <v>0</v>
      </c>
      <c r="M272" s="16">
        <v>0</v>
      </c>
      <c r="N272" s="16">
        <v>0</v>
      </c>
    </row>
    <row r="273" spans="1:14" ht="14.25">
      <c r="A273" s="38">
        <v>2980</v>
      </c>
      <c r="B273" s="39" t="s">
        <v>377</v>
      </c>
      <c r="C273" s="40" t="s">
        <v>305</v>
      </c>
      <c r="D273" s="40" t="s">
        <v>235</v>
      </c>
      <c r="E273" s="40" t="s">
        <v>207</v>
      </c>
      <c r="F273" s="41">
        <f aca="true" t="shared" si="81" ref="F273:N273">SUM(F275)</f>
        <v>0</v>
      </c>
      <c r="G273" s="41">
        <f t="shared" si="81"/>
        <v>0</v>
      </c>
      <c r="H273" s="41">
        <f t="shared" si="81"/>
        <v>0</v>
      </c>
      <c r="I273" s="41">
        <f t="shared" si="81"/>
        <v>0</v>
      </c>
      <c r="J273" s="41">
        <f t="shared" si="81"/>
        <v>0</v>
      </c>
      <c r="K273" s="41">
        <f t="shared" si="81"/>
        <v>0</v>
      </c>
      <c r="L273" s="42">
        <f t="shared" si="81"/>
        <v>0</v>
      </c>
      <c r="M273" s="41">
        <f t="shared" si="81"/>
        <v>0</v>
      </c>
      <c r="N273" s="41">
        <f t="shared" si="81"/>
        <v>0</v>
      </c>
    </row>
    <row r="274" spans="1:14" ht="13.5">
      <c r="A274" s="14"/>
      <c r="B274" s="15" t="s">
        <v>210</v>
      </c>
      <c r="C274" s="35"/>
      <c r="D274" s="35"/>
      <c r="E274" s="35"/>
      <c r="F274" s="36"/>
      <c r="G274" s="36"/>
      <c r="H274" s="36"/>
      <c r="I274" s="36"/>
      <c r="J274" s="36"/>
      <c r="K274" s="36"/>
      <c r="L274" s="37"/>
      <c r="M274" s="36"/>
      <c r="N274" s="36"/>
    </row>
    <row r="275" spans="1:14" ht="13.5">
      <c r="A275" s="14">
        <v>2981</v>
      </c>
      <c r="B275" s="15" t="s">
        <v>377</v>
      </c>
      <c r="C275" s="35" t="s">
        <v>305</v>
      </c>
      <c r="D275" s="35" t="s">
        <v>235</v>
      </c>
      <c r="E275" s="35" t="s">
        <v>206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43">
        <f>SUM(M275,N275)</f>
        <v>0</v>
      </c>
      <c r="M275" s="16">
        <v>0</v>
      </c>
      <c r="N275" s="16">
        <v>0</v>
      </c>
    </row>
    <row r="276" spans="1:14" ht="40.5">
      <c r="A276" s="8">
        <v>3000</v>
      </c>
      <c r="B276" s="9" t="s">
        <v>378</v>
      </c>
      <c r="C276" s="28" t="s">
        <v>379</v>
      </c>
      <c r="D276" s="28" t="s">
        <v>207</v>
      </c>
      <c r="E276" s="28" t="s">
        <v>207</v>
      </c>
      <c r="F276" s="10">
        <f aca="true" t="shared" si="82" ref="F276:L276">SUM(F278,F282,F285,F288,F291,F294,F297,F300,F304)</f>
        <v>19000000</v>
      </c>
      <c r="G276" s="10">
        <f t="shared" si="82"/>
        <v>19000000</v>
      </c>
      <c r="H276" s="10">
        <f t="shared" si="82"/>
        <v>0</v>
      </c>
      <c r="I276" s="10">
        <f t="shared" si="82"/>
        <v>20705000</v>
      </c>
      <c r="J276" s="10">
        <f t="shared" si="82"/>
        <v>20705000</v>
      </c>
      <c r="K276" s="10">
        <f t="shared" si="82"/>
        <v>0</v>
      </c>
      <c r="L276" s="29">
        <f t="shared" si="82"/>
        <v>18417950</v>
      </c>
      <c r="M276" s="10">
        <f>SUM(M278,M282,M285,M288,M291,M294,M297,M2300,M304)</f>
        <v>18417950</v>
      </c>
      <c r="N276" s="10">
        <f>SUM(N278,N282,N285,N288,N291,N294,N297,N300,N304)</f>
        <v>0</v>
      </c>
    </row>
    <row r="277" spans="1:14" ht="13.5">
      <c r="A277" s="14"/>
      <c r="B277" s="15" t="s">
        <v>210</v>
      </c>
      <c r="C277" s="35"/>
      <c r="D277" s="35"/>
      <c r="E277" s="35"/>
      <c r="F277" s="36"/>
      <c r="G277" s="36"/>
      <c r="H277" s="36"/>
      <c r="I277" s="36"/>
      <c r="J277" s="36"/>
      <c r="K277" s="36"/>
      <c r="L277" s="37"/>
      <c r="M277" s="36"/>
      <c r="N277" s="36"/>
    </row>
    <row r="278" spans="1:14" ht="14.25">
      <c r="A278" s="38">
        <v>3010</v>
      </c>
      <c r="B278" s="39" t="s">
        <v>380</v>
      </c>
      <c r="C278" s="40" t="s">
        <v>379</v>
      </c>
      <c r="D278" s="40" t="s">
        <v>206</v>
      </c>
      <c r="E278" s="40" t="s">
        <v>207</v>
      </c>
      <c r="F278" s="41">
        <f aca="true" t="shared" si="83" ref="F278:N278">SUM(F280:F281)</f>
        <v>0</v>
      </c>
      <c r="G278" s="41">
        <f t="shared" si="83"/>
        <v>0</v>
      </c>
      <c r="H278" s="41">
        <f t="shared" si="83"/>
        <v>0</v>
      </c>
      <c r="I278" s="41">
        <f t="shared" si="83"/>
        <v>0</v>
      </c>
      <c r="J278" s="41">
        <f t="shared" si="83"/>
        <v>0</v>
      </c>
      <c r="K278" s="41">
        <f t="shared" si="83"/>
        <v>0</v>
      </c>
      <c r="L278" s="42">
        <f t="shared" si="83"/>
        <v>0</v>
      </c>
      <c r="M278" s="41">
        <f t="shared" si="83"/>
        <v>0</v>
      </c>
      <c r="N278" s="41">
        <f t="shared" si="83"/>
        <v>0</v>
      </c>
    </row>
    <row r="279" spans="1:14" ht="13.5">
      <c r="A279" s="14"/>
      <c r="B279" s="15" t="s">
        <v>210</v>
      </c>
      <c r="C279" s="35"/>
      <c r="D279" s="35"/>
      <c r="E279" s="35"/>
      <c r="F279" s="36"/>
      <c r="G279" s="36"/>
      <c r="H279" s="36"/>
      <c r="I279" s="36"/>
      <c r="J279" s="36"/>
      <c r="K279" s="36"/>
      <c r="L279" s="37"/>
      <c r="M279" s="36"/>
      <c r="N279" s="36"/>
    </row>
    <row r="280" spans="1:14" ht="13.5">
      <c r="A280" s="14">
        <v>3011</v>
      </c>
      <c r="B280" s="15" t="s">
        <v>381</v>
      </c>
      <c r="C280" s="35" t="s">
        <v>379</v>
      </c>
      <c r="D280" s="35" t="s">
        <v>206</v>
      </c>
      <c r="E280" s="35" t="s">
        <v>206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43">
        <f>SUM(M280,N280)</f>
        <v>0</v>
      </c>
      <c r="M280" s="16">
        <v>0</v>
      </c>
      <c r="N280" s="16">
        <v>0</v>
      </c>
    </row>
    <row r="281" spans="1:14" ht="13.5">
      <c r="A281" s="14">
        <v>3012</v>
      </c>
      <c r="B281" s="15" t="s">
        <v>382</v>
      </c>
      <c r="C281" s="35" t="s">
        <v>379</v>
      </c>
      <c r="D281" s="35" t="s">
        <v>206</v>
      </c>
      <c r="E281" s="35" t="s">
        <v>213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43">
        <f>SUM(M281,N281)</f>
        <v>0</v>
      </c>
      <c r="M281" s="16">
        <v>0</v>
      </c>
      <c r="N281" s="16">
        <v>0</v>
      </c>
    </row>
    <row r="282" spans="1:14" ht="14.25">
      <c r="A282" s="38">
        <v>3020</v>
      </c>
      <c r="B282" s="39" t="s">
        <v>383</v>
      </c>
      <c r="C282" s="40" t="s">
        <v>379</v>
      </c>
      <c r="D282" s="40" t="s">
        <v>213</v>
      </c>
      <c r="E282" s="40" t="s">
        <v>207</v>
      </c>
      <c r="F282" s="41">
        <f aca="true" t="shared" si="84" ref="F282:N282">SUM(F284)</f>
        <v>0</v>
      </c>
      <c r="G282" s="41">
        <f t="shared" si="84"/>
        <v>0</v>
      </c>
      <c r="H282" s="41">
        <f t="shared" si="84"/>
        <v>0</v>
      </c>
      <c r="I282" s="41">
        <f t="shared" si="84"/>
        <v>0</v>
      </c>
      <c r="J282" s="41">
        <f t="shared" si="84"/>
        <v>0</v>
      </c>
      <c r="K282" s="41">
        <f t="shared" si="84"/>
        <v>0</v>
      </c>
      <c r="L282" s="42">
        <f t="shared" si="84"/>
        <v>0</v>
      </c>
      <c r="M282" s="41">
        <f t="shared" si="84"/>
        <v>0</v>
      </c>
      <c r="N282" s="41">
        <f t="shared" si="84"/>
        <v>0</v>
      </c>
    </row>
    <row r="283" spans="1:14" ht="13.5">
      <c r="A283" s="14"/>
      <c r="B283" s="15" t="s">
        <v>210</v>
      </c>
      <c r="C283" s="35"/>
      <c r="D283" s="35"/>
      <c r="E283" s="35"/>
      <c r="F283" s="36"/>
      <c r="G283" s="36"/>
      <c r="H283" s="36"/>
      <c r="I283" s="36"/>
      <c r="J283" s="36"/>
      <c r="K283" s="36"/>
      <c r="L283" s="37"/>
      <c r="M283" s="36"/>
      <c r="N283" s="36"/>
    </row>
    <row r="284" spans="1:14" ht="13.5">
      <c r="A284" s="14">
        <v>3021</v>
      </c>
      <c r="B284" s="15" t="s">
        <v>383</v>
      </c>
      <c r="C284" s="35" t="s">
        <v>379</v>
      </c>
      <c r="D284" s="35" t="s">
        <v>213</v>
      </c>
      <c r="E284" s="35" t="s">
        <v>206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43">
        <f>SUM(M284,N284)</f>
        <v>0</v>
      </c>
      <c r="M284" s="16">
        <v>0</v>
      </c>
      <c r="N284" s="16">
        <v>0</v>
      </c>
    </row>
    <row r="285" spans="1:14" ht="14.25">
      <c r="A285" s="38">
        <v>3030</v>
      </c>
      <c r="B285" s="39" t="s">
        <v>384</v>
      </c>
      <c r="C285" s="40" t="s">
        <v>379</v>
      </c>
      <c r="D285" s="40" t="s">
        <v>215</v>
      </c>
      <c r="E285" s="40" t="s">
        <v>207</v>
      </c>
      <c r="F285" s="41">
        <f aca="true" t="shared" si="85" ref="F285:N285">SUM(F287)</f>
        <v>3500000</v>
      </c>
      <c r="G285" s="41">
        <f t="shared" si="85"/>
        <v>3500000</v>
      </c>
      <c r="H285" s="41">
        <f t="shared" si="85"/>
        <v>0</v>
      </c>
      <c r="I285" s="41">
        <f t="shared" si="85"/>
        <v>6700000</v>
      </c>
      <c r="J285" s="41">
        <f t="shared" si="85"/>
        <v>6700000</v>
      </c>
      <c r="K285" s="41">
        <f t="shared" si="85"/>
        <v>0</v>
      </c>
      <c r="L285" s="42">
        <f t="shared" si="85"/>
        <v>6700000</v>
      </c>
      <c r="M285" s="41">
        <f t="shared" si="85"/>
        <v>6700000</v>
      </c>
      <c r="N285" s="41">
        <f t="shared" si="85"/>
        <v>0</v>
      </c>
    </row>
    <row r="286" spans="1:14" ht="13.5">
      <c r="A286" s="14"/>
      <c r="B286" s="15" t="s">
        <v>210</v>
      </c>
      <c r="C286" s="35"/>
      <c r="D286" s="35"/>
      <c r="E286" s="35"/>
      <c r="F286" s="36"/>
      <c r="G286" s="36"/>
      <c r="H286" s="36"/>
      <c r="I286" s="36"/>
      <c r="J286" s="36"/>
      <c r="K286" s="36"/>
      <c r="L286" s="37"/>
      <c r="M286" s="36"/>
      <c r="N286" s="36"/>
    </row>
    <row r="287" spans="1:14" ht="13.5">
      <c r="A287" s="14">
        <v>3031</v>
      </c>
      <c r="B287" s="15" t="s">
        <v>384</v>
      </c>
      <c r="C287" s="35" t="s">
        <v>379</v>
      </c>
      <c r="D287" s="35" t="s">
        <v>215</v>
      </c>
      <c r="E287" s="35" t="s">
        <v>206</v>
      </c>
      <c r="F287" s="16">
        <f>SUM(G287,H287)</f>
        <v>3500000</v>
      </c>
      <c r="G287" s="16">
        <v>3500000</v>
      </c>
      <c r="H287" s="16">
        <v>0</v>
      </c>
      <c r="I287" s="16">
        <f>SUM(J287,K287)</f>
        <v>6700000</v>
      </c>
      <c r="J287" s="16">
        <v>6700000</v>
      </c>
      <c r="K287" s="16">
        <v>0</v>
      </c>
      <c r="L287" s="43">
        <f>SUM(M287,N287)</f>
        <v>6700000</v>
      </c>
      <c r="M287" s="16">
        <v>6700000</v>
      </c>
      <c r="N287" s="16">
        <v>0</v>
      </c>
    </row>
    <row r="288" spans="1:14" ht="14.25">
      <c r="A288" s="38">
        <v>3040</v>
      </c>
      <c r="B288" s="39" t="s">
        <v>385</v>
      </c>
      <c r="C288" s="40" t="s">
        <v>379</v>
      </c>
      <c r="D288" s="40" t="s">
        <v>224</v>
      </c>
      <c r="E288" s="40" t="s">
        <v>207</v>
      </c>
      <c r="F288" s="41">
        <f aca="true" t="shared" si="86" ref="F288:N288">SUM(F290)</f>
        <v>2500000</v>
      </c>
      <c r="G288" s="41">
        <f t="shared" si="86"/>
        <v>2500000</v>
      </c>
      <c r="H288" s="41">
        <f t="shared" si="86"/>
        <v>0</v>
      </c>
      <c r="I288" s="41">
        <f t="shared" si="86"/>
        <v>2500000</v>
      </c>
      <c r="J288" s="41">
        <f t="shared" si="86"/>
        <v>2500000</v>
      </c>
      <c r="K288" s="41">
        <f t="shared" si="86"/>
        <v>0</v>
      </c>
      <c r="L288" s="42">
        <f t="shared" si="86"/>
        <v>2212950</v>
      </c>
      <c r="M288" s="41">
        <f t="shared" si="86"/>
        <v>2212950</v>
      </c>
      <c r="N288" s="41">
        <f t="shared" si="86"/>
        <v>0</v>
      </c>
    </row>
    <row r="289" spans="1:14" ht="13.5">
      <c r="A289" s="14"/>
      <c r="B289" s="15" t="s">
        <v>210</v>
      </c>
      <c r="C289" s="35"/>
      <c r="D289" s="35"/>
      <c r="E289" s="35"/>
      <c r="F289" s="36"/>
      <c r="G289" s="36"/>
      <c r="H289" s="36"/>
      <c r="I289" s="36"/>
      <c r="J289" s="36"/>
      <c r="K289" s="36"/>
      <c r="L289" s="37"/>
      <c r="M289" s="36"/>
      <c r="N289" s="36"/>
    </row>
    <row r="290" spans="1:14" ht="13.5">
      <c r="A290" s="14">
        <v>3041</v>
      </c>
      <c r="B290" s="15" t="s">
        <v>385</v>
      </c>
      <c r="C290" s="35" t="s">
        <v>379</v>
      </c>
      <c r="D290" s="35" t="s">
        <v>224</v>
      </c>
      <c r="E290" s="35" t="s">
        <v>206</v>
      </c>
      <c r="F290" s="16">
        <f>SUM(G290,H290)</f>
        <v>2500000</v>
      </c>
      <c r="G290" s="16">
        <v>2500000</v>
      </c>
      <c r="H290" s="16">
        <v>0</v>
      </c>
      <c r="I290" s="16">
        <f>SUM(J290,K290)</f>
        <v>2500000</v>
      </c>
      <c r="J290" s="16">
        <v>2500000</v>
      </c>
      <c r="K290" s="16">
        <v>0</v>
      </c>
      <c r="L290" s="43">
        <f>SUM(M290,N290)</f>
        <v>2212950</v>
      </c>
      <c r="M290" s="16">
        <v>2212950</v>
      </c>
      <c r="N290" s="16">
        <v>0</v>
      </c>
    </row>
    <row r="291" spans="1:14" ht="14.25">
      <c r="A291" s="38">
        <v>3050</v>
      </c>
      <c r="B291" s="39" t="s">
        <v>386</v>
      </c>
      <c r="C291" s="40" t="s">
        <v>379</v>
      </c>
      <c r="D291" s="40" t="s">
        <v>227</v>
      </c>
      <c r="E291" s="40" t="s">
        <v>207</v>
      </c>
      <c r="F291" s="41">
        <f aca="true" t="shared" si="87" ref="F291:N291">SUM(F293)</f>
        <v>0</v>
      </c>
      <c r="G291" s="41">
        <f t="shared" si="87"/>
        <v>0</v>
      </c>
      <c r="H291" s="41">
        <f t="shared" si="87"/>
        <v>0</v>
      </c>
      <c r="I291" s="41">
        <f t="shared" si="87"/>
        <v>0</v>
      </c>
      <c r="J291" s="41">
        <f t="shared" si="87"/>
        <v>0</v>
      </c>
      <c r="K291" s="41">
        <f t="shared" si="87"/>
        <v>0</v>
      </c>
      <c r="L291" s="42">
        <f t="shared" si="87"/>
        <v>0</v>
      </c>
      <c r="M291" s="41">
        <f t="shared" si="87"/>
        <v>0</v>
      </c>
      <c r="N291" s="41">
        <f t="shared" si="87"/>
        <v>0</v>
      </c>
    </row>
    <row r="292" spans="1:14" ht="13.5">
      <c r="A292" s="14"/>
      <c r="B292" s="15" t="s">
        <v>210</v>
      </c>
      <c r="C292" s="35"/>
      <c r="D292" s="35"/>
      <c r="E292" s="35"/>
      <c r="F292" s="36"/>
      <c r="G292" s="36"/>
      <c r="H292" s="36"/>
      <c r="I292" s="36"/>
      <c r="J292" s="36"/>
      <c r="K292" s="36"/>
      <c r="L292" s="37"/>
      <c r="M292" s="36"/>
      <c r="N292" s="36"/>
    </row>
    <row r="293" spans="1:14" ht="13.5">
      <c r="A293" s="14">
        <v>3051</v>
      </c>
      <c r="B293" s="15" t="s">
        <v>386</v>
      </c>
      <c r="C293" s="35" t="s">
        <v>379</v>
      </c>
      <c r="D293" s="35" t="s">
        <v>227</v>
      </c>
      <c r="E293" s="35" t="s">
        <v>206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43">
        <f>SUM(M293,N293)</f>
        <v>0</v>
      </c>
      <c r="M293" s="16">
        <v>0</v>
      </c>
      <c r="N293" s="16">
        <v>0</v>
      </c>
    </row>
    <row r="294" spans="1:14" ht="14.25">
      <c r="A294" s="38">
        <v>3060</v>
      </c>
      <c r="B294" s="39" t="s">
        <v>387</v>
      </c>
      <c r="C294" s="40" t="s">
        <v>379</v>
      </c>
      <c r="D294" s="40" t="s">
        <v>230</v>
      </c>
      <c r="E294" s="40" t="s">
        <v>207</v>
      </c>
      <c r="F294" s="41">
        <f aca="true" t="shared" si="88" ref="F294:N294">SUM(F296)</f>
        <v>0</v>
      </c>
      <c r="G294" s="41">
        <f t="shared" si="88"/>
        <v>0</v>
      </c>
      <c r="H294" s="41">
        <f t="shared" si="88"/>
        <v>0</v>
      </c>
      <c r="I294" s="41">
        <f t="shared" si="88"/>
        <v>0</v>
      </c>
      <c r="J294" s="41">
        <f t="shared" si="88"/>
        <v>0</v>
      </c>
      <c r="K294" s="41">
        <f t="shared" si="88"/>
        <v>0</v>
      </c>
      <c r="L294" s="42">
        <f t="shared" si="88"/>
        <v>0</v>
      </c>
      <c r="M294" s="41">
        <f t="shared" si="88"/>
        <v>0</v>
      </c>
      <c r="N294" s="41">
        <f t="shared" si="88"/>
        <v>0</v>
      </c>
    </row>
    <row r="295" spans="1:14" ht="13.5">
      <c r="A295" s="14"/>
      <c r="B295" s="15" t="s">
        <v>210</v>
      </c>
      <c r="C295" s="35"/>
      <c r="D295" s="35"/>
      <c r="E295" s="35"/>
      <c r="F295" s="36"/>
      <c r="G295" s="36"/>
      <c r="H295" s="36"/>
      <c r="I295" s="36"/>
      <c r="J295" s="36"/>
      <c r="K295" s="36"/>
      <c r="L295" s="37"/>
      <c r="M295" s="36"/>
      <c r="N295" s="36"/>
    </row>
    <row r="296" spans="1:14" ht="13.5">
      <c r="A296" s="14">
        <v>3061</v>
      </c>
      <c r="B296" s="15" t="s">
        <v>387</v>
      </c>
      <c r="C296" s="35" t="s">
        <v>379</v>
      </c>
      <c r="D296" s="35" t="s">
        <v>230</v>
      </c>
      <c r="E296" s="35" t="s">
        <v>206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43">
        <f>SUM(M296,N296)</f>
        <v>0</v>
      </c>
      <c r="M296" s="16">
        <v>0</v>
      </c>
      <c r="N296" s="16">
        <v>0</v>
      </c>
    </row>
    <row r="297" spans="1:14" ht="27">
      <c r="A297" s="38">
        <v>3070</v>
      </c>
      <c r="B297" s="39" t="s">
        <v>388</v>
      </c>
      <c r="C297" s="40" t="s">
        <v>379</v>
      </c>
      <c r="D297" s="40" t="s">
        <v>233</v>
      </c>
      <c r="E297" s="40" t="s">
        <v>207</v>
      </c>
      <c r="F297" s="41">
        <f aca="true" t="shared" si="89" ref="F297:N297">SUM(F299)</f>
        <v>13000000</v>
      </c>
      <c r="G297" s="41">
        <f t="shared" si="89"/>
        <v>13000000</v>
      </c>
      <c r="H297" s="41">
        <f t="shared" si="89"/>
        <v>0</v>
      </c>
      <c r="I297" s="41">
        <f t="shared" si="89"/>
        <v>11505000</v>
      </c>
      <c r="J297" s="41">
        <f t="shared" si="89"/>
        <v>11505000</v>
      </c>
      <c r="K297" s="41">
        <f t="shared" si="89"/>
        <v>0</v>
      </c>
      <c r="L297" s="42">
        <f t="shared" si="89"/>
        <v>9505000</v>
      </c>
      <c r="M297" s="41">
        <f t="shared" si="89"/>
        <v>9505000</v>
      </c>
      <c r="N297" s="41">
        <f t="shared" si="89"/>
        <v>0</v>
      </c>
    </row>
    <row r="298" spans="1:14" ht="13.5">
      <c r="A298" s="14"/>
      <c r="B298" s="15" t="s">
        <v>210</v>
      </c>
      <c r="C298" s="35"/>
      <c r="D298" s="35"/>
      <c r="E298" s="35"/>
      <c r="F298" s="36"/>
      <c r="G298" s="36"/>
      <c r="H298" s="36"/>
      <c r="I298" s="36"/>
      <c r="J298" s="36"/>
      <c r="K298" s="36"/>
      <c r="L298" s="37"/>
      <c r="M298" s="36"/>
      <c r="N298" s="36"/>
    </row>
    <row r="299" spans="1:14" ht="27">
      <c r="A299" s="14">
        <v>3071</v>
      </c>
      <c r="B299" s="15" t="s">
        <v>388</v>
      </c>
      <c r="C299" s="35" t="s">
        <v>379</v>
      </c>
      <c r="D299" s="35" t="s">
        <v>233</v>
      </c>
      <c r="E299" s="35" t="s">
        <v>206</v>
      </c>
      <c r="F299" s="16">
        <f>SUM(G299,H299)</f>
        <v>13000000</v>
      </c>
      <c r="G299" s="16">
        <v>13000000</v>
      </c>
      <c r="H299" s="16">
        <v>0</v>
      </c>
      <c r="I299" s="16">
        <f>SUM(J299,K299)</f>
        <v>11505000</v>
      </c>
      <c r="J299" s="16">
        <v>11505000</v>
      </c>
      <c r="K299" s="16">
        <v>0</v>
      </c>
      <c r="L299" s="43">
        <f>SUM(M299,N299)</f>
        <v>9505000</v>
      </c>
      <c r="M299" s="16">
        <v>9505000</v>
      </c>
      <c r="N299" s="16">
        <v>0</v>
      </c>
    </row>
    <row r="300" spans="1:14" ht="27">
      <c r="A300" s="38">
        <v>3080</v>
      </c>
      <c r="B300" s="39" t="s">
        <v>389</v>
      </c>
      <c r="C300" s="40" t="s">
        <v>379</v>
      </c>
      <c r="D300" s="40" t="s">
        <v>235</v>
      </c>
      <c r="E300" s="40" t="s">
        <v>207</v>
      </c>
      <c r="F300" s="41">
        <f aca="true" t="shared" si="90" ref="F300:N300">SUM(F302)</f>
        <v>0</v>
      </c>
      <c r="G300" s="41">
        <f t="shared" si="90"/>
        <v>0</v>
      </c>
      <c r="H300" s="41">
        <f t="shared" si="90"/>
        <v>0</v>
      </c>
      <c r="I300" s="41">
        <f t="shared" si="90"/>
        <v>0</v>
      </c>
      <c r="J300" s="41">
        <f t="shared" si="90"/>
        <v>0</v>
      </c>
      <c r="K300" s="41">
        <f t="shared" si="90"/>
        <v>0</v>
      </c>
      <c r="L300" s="42">
        <f t="shared" si="90"/>
        <v>0</v>
      </c>
      <c r="M300" s="41">
        <f t="shared" si="90"/>
        <v>0</v>
      </c>
      <c r="N300" s="41">
        <f t="shared" si="90"/>
        <v>0</v>
      </c>
    </row>
    <row r="301" spans="1:14" ht="13.5">
      <c r="A301" s="14"/>
      <c r="B301" s="15" t="s">
        <v>210</v>
      </c>
      <c r="C301" s="35"/>
      <c r="D301" s="35"/>
      <c r="E301" s="35"/>
      <c r="F301" s="36"/>
      <c r="G301" s="36"/>
      <c r="H301" s="36"/>
      <c r="I301" s="36"/>
      <c r="J301" s="36"/>
      <c r="K301" s="36"/>
      <c r="L301" s="37"/>
      <c r="M301" s="36"/>
      <c r="N301" s="36"/>
    </row>
    <row r="302" spans="1:14" ht="27">
      <c r="A302" s="14">
        <v>3081</v>
      </c>
      <c r="B302" s="15" t="s">
        <v>389</v>
      </c>
      <c r="C302" s="35" t="s">
        <v>379</v>
      </c>
      <c r="D302" s="35" t="s">
        <v>235</v>
      </c>
      <c r="E302" s="35" t="s">
        <v>206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43">
        <f>SUM(M302,N302)</f>
        <v>0</v>
      </c>
      <c r="M302" s="16">
        <v>0</v>
      </c>
      <c r="N302" s="16">
        <v>0</v>
      </c>
    </row>
    <row r="303" spans="1:14" ht="13.5">
      <c r="A303" s="14"/>
      <c r="B303" s="15" t="s">
        <v>210</v>
      </c>
      <c r="C303" s="35"/>
      <c r="D303" s="35"/>
      <c r="E303" s="35"/>
      <c r="F303" s="36"/>
      <c r="G303" s="36"/>
      <c r="H303" s="36"/>
      <c r="I303" s="36"/>
      <c r="J303" s="36"/>
      <c r="K303" s="36"/>
      <c r="L303" s="37"/>
      <c r="M303" s="36"/>
      <c r="N303" s="36"/>
    </row>
    <row r="304" spans="1:14" ht="27">
      <c r="A304" s="38">
        <v>3090</v>
      </c>
      <c r="B304" s="39" t="s">
        <v>390</v>
      </c>
      <c r="C304" s="40" t="s">
        <v>379</v>
      </c>
      <c r="D304" s="40" t="s">
        <v>305</v>
      </c>
      <c r="E304" s="40" t="s">
        <v>207</v>
      </c>
      <c r="F304" s="41">
        <f aca="true" t="shared" si="91" ref="F304:N304">SUM(F306:F307)</f>
        <v>0</v>
      </c>
      <c r="G304" s="41">
        <f t="shared" si="91"/>
        <v>0</v>
      </c>
      <c r="H304" s="41">
        <f t="shared" si="91"/>
        <v>0</v>
      </c>
      <c r="I304" s="41">
        <f t="shared" si="91"/>
        <v>0</v>
      </c>
      <c r="J304" s="41">
        <f t="shared" si="91"/>
        <v>0</v>
      </c>
      <c r="K304" s="41">
        <f t="shared" si="91"/>
        <v>0</v>
      </c>
      <c r="L304" s="42">
        <f t="shared" si="91"/>
        <v>0</v>
      </c>
      <c r="M304" s="41">
        <f t="shared" si="91"/>
        <v>0</v>
      </c>
      <c r="N304" s="41">
        <f t="shared" si="91"/>
        <v>0</v>
      </c>
    </row>
    <row r="305" spans="1:14" ht="13.5">
      <c r="A305" s="14"/>
      <c r="B305" s="15" t="s">
        <v>210</v>
      </c>
      <c r="C305" s="35"/>
      <c r="D305" s="35"/>
      <c r="E305" s="35"/>
      <c r="F305" s="36"/>
      <c r="G305" s="36"/>
      <c r="H305" s="36"/>
      <c r="I305" s="36"/>
      <c r="J305" s="36"/>
      <c r="K305" s="36"/>
      <c r="L305" s="37"/>
      <c r="M305" s="36"/>
      <c r="N305" s="36"/>
    </row>
    <row r="306" spans="1:14" ht="27">
      <c r="A306" s="14">
        <v>3091</v>
      </c>
      <c r="B306" s="15" t="s">
        <v>390</v>
      </c>
      <c r="C306" s="35" t="s">
        <v>379</v>
      </c>
      <c r="D306" s="35" t="s">
        <v>305</v>
      </c>
      <c r="E306" s="35" t="s">
        <v>206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43">
        <f>SUM(M306,N306)</f>
        <v>0</v>
      </c>
      <c r="M306" s="16">
        <v>0</v>
      </c>
      <c r="N306" s="16">
        <v>0</v>
      </c>
    </row>
    <row r="307" spans="1:14" ht="27">
      <c r="A307" s="14">
        <v>3092</v>
      </c>
      <c r="B307" s="15" t="s">
        <v>391</v>
      </c>
      <c r="C307" s="35" t="s">
        <v>379</v>
      </c>
      <c r="D307" s="35" t="s">
        <v>305</v>
      </c>
      <c r="E307" s="35" t="s">
        <v>213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43">
        <f>SUM(M307,N307)</f>
        <v>0</v>
      </c>
      <c r="M307" s="16">
        <v>0</v>
      </c>
      <c r="N307" s="16">
        <v>0</v>
      </c>
    </row>
    <row r="308" spans="1:14" ht="27">
      <c r="A308" s="44">
        <v>3100</v>
      </c>
      <c r="B308" s="45" t="s">
        <v>392</v>
      </c>
      <c r="C308" s="46" t="s">
        <v>393</v>
      </c>
      <c r="D308" s="46" t="s">
        <v>207</v>
      </c>
      <c r="E308" s="46" t="s">
        <v>207</v>
      </c>
      <c r="F308" s="47">
        <f aca="true" t="shared" si="92" ref="F308:N308">SUM(F310)</f>
        <v>55235494</v>
      </c>
      <c r="G308" s="47">
        <f t="shared" si="92"/>
        <v>55235494</v>
      </c>
      <c r="H308" s="47">
        <f t="shared" si="92"/>
        <v>0</v>
      </c>
      <c r="I308" s="47">
        <f t="shared" si="92"/>
        <v>32915667</v>
      </c>
      <c r="J308" s="47">
        <f t="shared" si="92"/>
        <v>32915667</v>
      </c>
      <c r="K308" s="47">
        <f t="shared" si="92"/>
        <v>0</v>
      </c>
      <c r="L308" s="48">
        <f t="shared" si="92"/>
        <v>0</v>
      </c>
      <c r="M308" s="47">
        <f t="shared" si="92"/>
        <v>0</v>
      </c>
      <c r="N308" s="47">
        <f t="shared" si="92"/>
        <v>0</v>
      </c>
    </row>
    <row r="309" spans="1:14" ht="13.5">
      <c r="A309" s="14"/>
      <c r="B309" s="15" t="s">
        <v>210</v>
      </c>
      <c r="C309" s="35"/>
      <c r="D309" s="35"/>
      <c r="E309" s="35"/>
      <c r="F309" s="36"/>
      <c r="G309" s="36"/>
      <c r="H309" s="36"/>
      <c r="I309" s="36"/>
      <c r="J309" s="36"/>
      <c r="K309" s="36"/>
      <c r="L309" s="37"/>
      <c r="M309" s="36"/>
      <c r="N309" s="36"/>
    </row>
    <row r="310" spans="1:14" ht="27">
      <c r="A310" s="38">
        <v>3110</v>
      </c>
      <c r="B310" s="39" t="s">
        <v>394</v>
      </c>
      <c r="C310" s="40" t="s">
        <v>393</v>
      </c>
      <c r="D310" s="40" t="s">
        <v>206</v>
      </c>
      <c r="E310" s="40" t="s">
        <v>207</v>
      </c>
      <c r="F310" s="41">
        <f aca="true" t="shared" si="93" ref="F310:N310">SUM(F312)</f>
        <v>55235494</v>
      </c>
      <c r="G310" s="41">
        <f t="shared" si="93"/>
        <v>55235494</v>
      </c>
      <c r="H310" s="41">
        <f t="shared" si="93"/>
        <v>0</v>
      </c>
      <c r="I310" s="41">
        <f t="shared" si="93"/>
        <v>32915667</v>
      </c>
      <c r="J310" s="41">
        <f t="shared" si="93"/>
        <v>32915667</v>
      </c>
      <c r="K310" s="41">
        <f t="shared" si="93"/>
        <v>0</v>
      </c>
      <c r="L310" s="42">
        <f t="shared" si="93"/>
        <v>0</v>
      </c>
      <c r="M310" s="41">
        <f t="shared" si="93"/>
        <v>0</v>
      </c>
      <c r="N310" s="41">
        <f t="shared" si="93"/>
        <v>0</v>
      </c>
    </row>
    <row r="311" spans="1:14" ht="13.5">
      <c r="A311" s="14"/>
      <c r="B311" s="15" t="s">
        <v>210</v>
      </c>
      <c r="C311" s="35"/>
      <c r="D311" s="35"/>
      <c r="E311" s="35"/>
      <c r="F311" s="36"/>
      <c r="G311" s="36"/>
      <c r="H311" s="36"/>
      <c r="I311" s="36"/>
      <c r="J311" s="36"/>
      <c r="K311" s="36"/>
      <c r="L311" s="37"/>
      <c r="M311" s="36"/>
      <c r="N311" s="36"/>
    </row>
    <row r="312" spans="1:14" ht="13.5">
      <c r="A312" s="14">
        <v>3112</v>
      </c>
      <c r="B312" s="15" t="s">
        <v>395</v>
      </c>
      <c r="C312" s="35" t="s">
        <v>393</v>
      </c>
      <c r="D312" s="35" t="s">
        <v>206</v>
      </c>
      <c r="E312" s="35" t="s">
        <v>213</v>
      </c>
      <c r="F312" s="16">
        <v>55235494</v>
      </c>
      <c r="G312" s="16">
        <v>55235494</v>
      </c>
      <c r="H312" s="16">
        <v>0</v>
      </c>
      <c r="I312" s="16">
        <v>32915667</v>
      </c>
      <c r="J312" s="16">
        <v>32915667</v>
      </c>
      <c r="K312" s="16">
        <v>0</v>
      </c>
      <c r="L312" s="43">
        <v>0</v>
      </c>
      <c r="M312" s="16">
        <v>0</v>
      </c>
      <c r="N312" s="16">
        <v>0</v>
      </c>
    </row>
    <row r="313" spans="1:14" ht="13.5">
      <c r="A313" s="17"/>
      <c r="B313" s="18"/>
      <c r="C313" s="18"/>
      <c r="D313" s="18"/>
      <c r="E313" s="18"/>
      <c r="F313" s="17"/>
      <c r="G313" s="17"/>
      <c r="H313" s="17"/>
      <c r="I313" s="17"/>
      <c r="J313" s="17"/>
      <c r="K313" s="17"/>
      <c r="L313" s="49"/>
      <c r="M313" s="17"/>
      <c r="N313" s="17"/>
    </row>
    <row r="314" spans="1:14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3"/>
      <c r="M314" s="2"/>
      <c r="N314" s="2"/>
    </row>
    <row r="315" spans="1:14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3"/>
      <c r="M315" s="2"/>
      <c r="N315" s="2"/>
    </row>
    <row r="316" spans="1:14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3"/>
      <c r="M316" s="2"/>
      <c r="N316" s="2"/>
    </row>
    <row r="317" spans="1:14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3"/>
      <c r="M317" s="2"/>
      <c r="N317" s="2"/>
    </row>
    <row r="318" spans="1:14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3"/>
      <c r="M318" s="2"/>
      <c r="N318" s="2"/>
    </row>
    <row r="319" spans="1:14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3"/>
      <c r="M319" s="2"/>
      <c r="N319" s="2"/>
    </row>
    <row r="320" spans="1:14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3"/>
      <c r="M320" s="2"/>
      <c r="N320" s="2"/>
    </row>
    <row r="321" spans="1:14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3"/>
      <c r="M321" s="2"/>
      <c r="N321" s="2"/>
    </row>
    <row r="322" spans="1:14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3"/>
      <c r="M322" s="2"/>
      <c r="N322" s="2"/>
    </row>
    <row r="323" spans="1:14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3"/>
      <c r="M323" s="2"/>
      <c r="N323" s="2"/>
    </row>
    <row r="324" spans="1:14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3"/>
      <c r="M324" s="2"/>
      <c r="N324" s="2"/>
    </row>
    <row r="325" spans="1:14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3"/>
      <c r="M325" s="2"/>
      <c r="N325" s="2"/>
    </row>
    <row r="326" spans="1:14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3"/>
      <c r="M326" s="2"/>
      <c r="N326" s="2"/>
    </row>
    <row r="327" spans="1:14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3"/>
      <c r="M327" s="2"/>
      <c r="N327" s="2"/>
    </row>
    <row r="328" spans="1:14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3"/>
      <c r="M328" s="2"/>
      <c r="N328" s="2"/>
    </row>
    <row r="329" spans="1:14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3"/>
      <c r="M329" s="2"/>
      <c r="N329" s="2"/>
    </row>
    <row r="330" spans="1:14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3"/>
      <c r="M330" s="2"/>
      <c r="N330" s="2"/>
    </row>
    <row r="331" spans="1:14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3"/>
      <c r="M331" s="2"/>
      <c r="N331" s="2"/>
    </row>
    <row r="332" spans="1:14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3"/>
      <c r="M332" s="2"/>
      <c r="N332" s="2"/>
    </row>
    <row r="333" spans="1:14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3"/>
      <c r="M333" s="2"/>
      <c r="N333" s="2"/>
    </row>
    <row r="334" spans="1:14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3"/>
      <c r="M334" s="2"/>
      <c r="N334" s="2"/>
    </row>
    <row r="335" spans="1:14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3"/>
      <c r="M335" s="2"/>
      <c r="N335" s="2"/>
    </row>
    <row r="336" spans="1:14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3"/>
      <c r="M336" s="2"/>
      <c r="N336" s="2"/>
    </row>
    <row r="337" spans="1:14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3"/>
      <c r="M337" s="2"/>
      <c r="N337" s="2"/>
    </row>
    <row r="338" spans="1:14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3"/>
      <c r="M338" s="2"/>
      <c r="N338" s="2"/>
    </row>
    <row r="339" spans="1:14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3"/>
      <c r="M339" s="2"/>
      <c r="N339" s="2"/>
    </row>
    <row r="340" spans="1:14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3"/>
      <c r="M340" s="2"/>
      <c r="N340" s="2"/>
    </row>
    <row r="341" spans="1:14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3"/>
      <c r="M341" s="2"/>
      <c r="N341" s="2"/>
    </row>
    <row r="342" spans="1:14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3"/>
      <c r="M342" s="2"/>
      <c r="N342" s="2"/>
    </row>
    <row r="343" spans="1:14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3"/>
      <c r="M343" s="2"/>
      <c r="N343" s="2"/>
    </row>
    <row r="344" spans="1:14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3"/>
      <c r="M344" s="2"/>
      <c r="N344" s="2"/>
    </row>
    <row r="345" spans="1:14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3"/>
      <c r="M345" s="2"/>
      <c r="N345" s="2"/>
    </row>
    <row r="346" spans="1:14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3"/>
      <c r="M346" s="2"/>
      <c r="N346" s="2"/>
    </row>
    <row r="347" spans="1:14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3"/>
      <c r="M347" s="2"/>
      <c r="N347" s="2"/>
    </row>
    <row r="348" spans="1:14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3"/>
      <c r="M348" s="2"/>
      <c r="N348" s="2"/>
    </row>
    <row r="349" spans="1:14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3"/>
      <c r="M349" s="2"/>
      <c r="N349" s="2"/>
    </row>
    <row r="350" spans="1:14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3"/>
      <c r="M350" s="2"/>
      <c r="N350" s="2"/>
    </row>
    <row r="351" spans="1:14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3"/>
      <c r="M351" s="2"/>
      <c r="N351" s="2"/>
    </row>
    <row r="352" spans="1:14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3"/>
      <c r="M352" s="2"/>
      <c r="N352" s="2"/>
    </row>
    <row r="353" spans="1:14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3"/>
      <c r="M353" s="2"/>
      <c r="N353" s="2"/>
    </row>
    <row r="354" spans="1:14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3"/>
      <c r="M354" s="2"/>
      <c r="N354" s="2"/>
    </row>
    <row r="355" spans="1:14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3"/>
      <c r="M355" s="2"/>
      <c r="N355" s="2"/>
    </row>
    <row r="356" spans="1:14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3"/>
      <c r="M356" s="2"/>
      <c r="N356" s="2"/>
    </row>
    <row r="357" spans="1:14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3"/>
      <c r="M357" s="2"/>
      <c r="N357" s="2"/>
    </row>
    <row r="358" spans="1:14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3"/>
      <c r="M358" s="2"/>
      <c r="N358" s="2"/>
    </row>
    <row r="359" spans="1:14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3"/>
      <c r="M359" s="2"/>
      <c r="N359" s="2"/>
    </row>
    <row r="360" spans="1:14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3"/>
      <c r="M360" s="2"/>
      <c r="N360" s="2"/>
    </row>
    <row r="361" spans="1:14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3"/>
      <c r="M361" s="2"/>
      <c r="N361" s="2"/>
    </row>
    <row r="362" spans="1:14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3"/>
      <c r="M362" s="2"/>
      <c r="N362" s="2"/>
    </row>
    <row r="363" spans="1:14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3"/>
      <c r="M363" s="2"/>
      <c r="N363" s="2"/>
    </row>
    <row r="364" spans="1:14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3"/>
      <c r="M364" s="2"/>
      <c r="N364" s="2"/>
    </row>
    <row r="365" spans="1:14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3"/>
      <c r="M365" s="2"/>
      <c r="N365" s="2"/>
    </row>
    <row r="366" spans="1:14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3"/>
      <c r="M366" s="2"/>
      <c r="N366" s="2"/>
    </row>
    <row r="367" spans="1:14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3"/>
      <c r="M367" s="2"/>
      <c r="N367" s="2"/>
    </row>
    <row r="368" spans="1:14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3"/>
      <c r="M368" s="2"/>
      <c r="N368" s="2"/>
    </row>
    <row r="369" spans="1:14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3"/>
      <c r="M369" s="2"/>
      <c r="N369" s="2"/>
    </row>
    <row r="370" spans="1:14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3"/>
      <c r="M370" s="2"/>
      <c r="N370" s="2"/>
    </row>
    <row r="371" spans="1:14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3"/>
      <c r="M371" s="2"/>
      <c r="N371" s="2"/>
    </row>
    <row r="372" spans="1:14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3"/>
      <c r="M372" s="2"/>
      <c r="N372" s="2"/>
    </row>
    <row r="373" spans="1:14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3"/>
      <c r="M373" s="2"/>
      <c r="N373" s="2"/>
    </row>
    <row r="374" spans="1:14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3"/>
      <c r="M374" s="2"/>
      <c r="N374" s="2"/>
    </row>
    <row r="375" spans="1:14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3"/>
      <c r="M375" s="2"/>
      <c r="N375" s="2"/>
    </row>
    <row r="376" spans="1:14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3"/>
      <c r="M376" s="2"/>
      <c r="N376" s="2"/>
    </row>
    <row r="377" spans="1:14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3"/>
      <c r="M377" s="2"/>
      <c r="N377" s="2"/>
    </row>
    <row r="378" spans="1:14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3"/>
      <c r="M378" s="2"/>
      <c r="N378" s="2"/>
    </row>
    <row r="379" spans="1:14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3"/>
      <c r="M379" s="2"/>
      <c r="N379" s="2"/>
    </row>
    <row r="380" spans="1:14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3"/>
      <c r="M380" s="2"/>
      <c r="N380" s="2"/>
    </row>
    <row r="381" spans="1:14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3"/>
      <c r="M381" s="2"/>
      <c r="N381" s="2"/>
    </row>
    <row r="382" spans="1:14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3"/>
      <c r="M382" s="2"/>
      <c r="N382" s="2"/>
    </row>
    <row r="383" spans="1:14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3"/>
      <c r="M383" s="2"/>
      <c r="N383" s="2"/>
    </row>
    <row r="384" spans="1:14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3"/>
      <c r="M384" s="2"/>
      <c r="N384" s="2"/>
    </row>
    <row r="385" spans="1:14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3"/>
      <c r="M385" s="2"/>
      <c r="N385" s="2"/>
    </row>
    <row r="386" spans="1:14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3"/>
      <c r="M386" s="2"/>
      <c r="N386" s="2"/>
    </row>
    <row r="387" spans="1:14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3"/>
      <c r="M387" s="2"/>
      <c r="N387" s="2"/>
    </row>
    <row r="388" spans="1:14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3"/>
      <c r="M388" s="2"/>
      <c r="N388" s="2"/>
    </row>
    <row r="389" spans="1:14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3"/>
      <c r="M389" s="2"/>
      <c r="N389" s="2"/>
    </row>
    <row r="390" spans="1:14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3"/>
      <c r="M390" s="2"/>
      <c r="N390" s="2"/>
    </row>
    <row r="391" spans="1:14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3"/>
      <c r="M391" s="2"/>
      <c r="N391" s="2"/>
    </row>
    <row r="392" spans="1:14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3"/>
      <c r="M392" s="2"/>
      <c r="N392" s="2"/>
    </row>
    <row r="393" spans="1:14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3"/>
      <c r="M393" s="2"/>
      <c r="N393" s="2"/>
    </row>
    <row r="394" spans="1:14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3"/>
      <c r="M394" s="2"/>
      <c r="N394" s="2"/>
    </row>
    <row r="395" spans="1:14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3"/>
      <c r="M395" s="2"/>
      <c r="N395" s="2"/>
    </row>
    <row r="396" spans="1:14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3"/>
      <c r="M396" s="2"/>
      <c r="N396" s="2"/>
    </row>
    <row r="397" spans="1:14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3"/>
      <c r="M397" s="2"/>
      <c r="N397" s="2"/>
    </row>
    <row r="398" spans="1:14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3"/>
      <c r="M398" s="2"/>
      <c r="N398" s="2"/>
    </row>
    <row r="399" spans="1:14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3"/>
      <c r="M399" s="2"/>
      <c r="N399" s="2"/>
    </row>
    <row r="400" spans="1:14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3"/>
      <c r="M400" s="2"/>
      <c r="N400" s="2"/>
    </row>
    <row r="401" spans="1:14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3"/>
      <c r="M401" s="2"/>
      <c r="N401" s="2"/>
    </row>
    <row r="402" spans="1:14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3"/>
      <c r="M402" s="2"/>
      <c r="N402" s="2"/>
    </row>
    <row r="403" spans="1:14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3"/>
      <c r="M403" s="2"/>
      <c r="N403" s="2"/>
    </row>
    <row r="404" spans="1:14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3"/>
      <c r="M404" s="2"/>
      <c r="N404" s="2"/>
    </row>
    <row r="405" spans="1:14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3"/>
      <c r="M405" s="2"/>
      <c r="N405" s="2"/>
    </row>
    <row r="406" spans="1:14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3"/>
      <c r="M406" s="2"/>
      <c r="N406" s="2"/>
    </row>
    <row r="407" spans="1:14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3"/>
      <c r="M407" s="2"/>
      <c r="N407" s="2"/>
    </row>
    <row r="408" spans="1:14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3"/>
      <c r="M408" s="2"/>
      <c r="N408" s="2"/>
    </row>
    <row r="409" spans="1:14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3"/>
      <c r="M409" s="2"/>
      <c r="N409" s="2"/>
    </row>
    <row r="410" spans="1:14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3"/>
      <c r="M410" s="2"/>
      <c r="N410" s="2"/>
    </row>
    <row r="411" spans="1:14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3"/>
      <c r="M411" s="2"/>
      <c r="N411" s="2"/>
    </row>
    <row r="412" spans="1:14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3"/>
      <c r="M412" s="2"/>
      <c r="N412" s="2"/>
    </row>
    <row r="413" spans="1:14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3"/>
      <c r="M413" s="2"/>
      <c r="N413" s="2"/>
    </row>
    <row r="414" spans="1:14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3"/>
      <c r="M414" s="2"/>
      <c r="N414" s="2"/>
    </row>
    <row r="415" spans="1:14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3"/>
      <c r="M415" s="2"/>
      <c r="N415" s="2"/>
    </row>
    <row r="416" spans="1:14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3"/>
      <c r="M416" s="2"/>
      <c r="N416" s="2"/>
    </row>
    <row r="417" spans="1:14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3"/>
      <c r="M417" s="2"/>
      <c r="N417" s="2"/>
    </row>
    <row r="418" spans="1:14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3"/>
      <c r="M418" s="2"/>
      <c r="N418" s="2"/>
    </row>
    <row r="419" spans="1:14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3"/>
      <c r="M419" s="2"/>
      <c r="N419" s="2"/>
    </row>
    <row r="420" spans="1:14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3"/>
      <c r="M420" s="2"/>
      <c r="N420" s="2"/>
    </row>
    <row r="421" spans="1:14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3"/>
      <c r="M421" s="2"/>
      <c r="N421" s="2"/>
    </row>
    <row r="422" spans="1:14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3"/>
      <c r="M422" s="2"/>
      <c r="N422" s="2"/>
    </row>
    <row r="423" spans="1:14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3"/>
      <c r="M423" s="2"/>
      <c r="N423" s="2"/>
    </row>
    <row r="424" spans="1:14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3"/>
      <c r="M424" s="2"/>
      <c r="N424" s="2"/>
    </row>
    <row r="425" spans="1:14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3"/>
      <c r="M425" s="2"/>
      <c r="N425" s="2"/>
    </row>
    <row r="426" spans="1:14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3"/>
      <c r="M426" s="2"/>
      <c r="N426" s="2"/>
    </row>
    <row r="427" spans="1:14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3"/>
      <c r="M427" s="2"/>
      <c r="N427" s="2"/>
    </row>
    <row r="428" spans="1:14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3"/>
      <c r="M428" s="2"/>
      <c r="N428" s="2"/>
    </row>
    <row r="429" spans="1:14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3"/>
      <c r="M429" s="2"/>
      <c r="N429" s="2"/>
    </row>
    <row r="430" spans="1:14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3"/>
      <c r="M430" s="2"/>
      <c r="N430" s="2"/>
    </row>
    <row r="431" spans="1:14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3"/>
      <c r="M431" s="2"/>
      <c r="N431" s="2"/>
    </row>
    <row r="432" spans="1:14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3"/>
      <c r="M432" s="2"/>
      <c r="N432" s="2"/>
    </row>
    <row r="433" spans="1:14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3"/>
      <c r="M433" s="2"/>
      <c r="N433" s="2"/>
    </row>
    <row r="434" spans="1:14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3"/>
      <c r="M434" s="2"/>
      <c r="N434" s="2"/>
    </row>
    <row r="435" spans="1:14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3"/>
      <c r="M435" s="2"/>
      <c r="N435" s="2"/>
    </row>
    <row r="436" spans="1:14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3"/>
      <c r="M436" s="2"/>
      <c r="N436" s="2"/>
    </row>
    <row r="437" spans="1:14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3"/>
      <c r="M437" s="2"/>
      <c r="N437" s="2"/>
    </row>
    <row r="438" spans="1:14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3"/>
      <c r="M438" s="2"/>
      <c r="N438" s="2"/>
    </row>
    <row r="439" spans="1:14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3"/>
      <c r="M439" s="2"/>
      <c r="N439" s="2"/>
    </row>
    <row r="440" spans="1:14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3"/>
      <c r="M440" s="2"/>
      <c r="N440" s="2"/>
    </row>
    <row r="441" spans="1:14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3"/>
      <c r="M441" s="2"/>
      <c r="N441" s="2"/>
    </row>
    <row r="442" spans="1:14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3"/>
      <c r="M442" s="2"/>
      <c r="N442" s="2"/>
    </row>
    <row r="443" spans="1:14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3"/>
      <c r="M443" s="2"/>
      <c r="N443" s="2"/>
    </row>
    <row r="444" spans="1:14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3"/>
      <c r="M444" s="2"/>
      <c r="N444" s="2"/>
    </row>
    <row r="445" spans="1:14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3"/>
      <c r="M445" s="2"/>
      <c r="N445" s="2"/>
    </row>
    <row r="446" spans="1:14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3"/>
      <c r="M446" s="2"/>
      <c r="N446" s="2"/>
    </row>
    <row r="447" spans="1:14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3"/>
      <c r="M447" s="2"/>
      <c r="N447" s="2"/>
    </row>
    <row r="448" spans="1:14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3"/>
      <c r="M448" s="2"/>
      <c r="N448" s="2"/>
    </row>
    <row r="449" spans="1:14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3"/>
      <c r="M449" s="2"/>
      <c r="N449" s="2"/>
    </row>
    <row r="450" spans="1:14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3"/>
      <c r="M450" s="2"/>
      <c r="N450" s="2"/>
    </row>
    <row r="451" spans="1:14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3"/>
      <c r="M451" s="2"/>
      <c r="N451" s="2"/>
    </row>
    <row r="452" spans="1:14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3"/>
      <c r="M452" s="2"/>
      <c r="N452" s="2"/>
    </row>
    <row r="453" spans="1:14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3"/>
      <c r="M453" s="2"/>
      <c r="N453" s="2"/>
    </row>
    <row r="454" spans="1:14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3"/>
      <c r="M454" s="2"/>
      <c r="N454" s="2"/>
    </row>
    <row r="455" spans="1:14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3"/>
      <c r="M455" s="2"/>
      <c r="N455" s="2"/>
    </row>
    <row r="456" spans="1:14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3"/>
      <c r="M456" s="2"/>
      <c r="N456" s="2"/>
    </row>
  </sheetData>
  <sheetProtection/>
  <mergeCells count="15">
    <mergeCell ref="A8:A9"/>
    <mergeCell ref="B8:B10"/>
    <mergeCell ref="C8:C10"/>
    <mergeCell ref="D8:D10"/>
    <mergeCell ref="E8:E10"/>
    <mergeCell ref="F8:H8"/>
    <mergeCell ref="S5:V5"/>
    <mergeCell ref="B2:G2"/>
    <mergeCell ref="I8:K8"/>
    <mergeCell ref="L8:N8"/>
    <mergeCell ref="G9:H9"/>
    <mergeCell ref="J9:K9"/>
    <mergeCell ref="M9:N9"/>
    <mergeCell ref="H2:K2"/>
    <mergeCell ref="D3:Q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421875" style="21" customWidth="1"/>
    <col min="2" max="2" width="46.28125" style="21" customWidth="1"/>
    <col min="3" max="3" width="14.7109375" style="21" customWidth="1"/>
    <col min="4" max="4" width="13.7109375" style="21" customWidth="1"/>
    <col min="5" max="5" width="15.28125" style="21" customWidth="1"/>
    <col min="6" max="6" width="14.7109375" style="21" customWidth="1"/>
    <col min="7" max="7" width="13.00390625" style="21" customWidth="1"/>
    <col min="8" max="8" width="13.8515625" style="21" customWidth="1"/>
    <col min="9" max="9" width="15.140625" style="21" customWidth="1"/>
    <col min="10" max="11" width="14.57421875" style="21" customWidth="1"/>
  </cols>
  <sheetData>
    <row r="1" spans="1:16" ht="12.75">
      <c r="A1"/>
      <c r="B1" s="110" t="s">
        <v>655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16.5" customHeight="1">
      <c r="A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00" t="s">
        <v>656</v>
      </c>
      <c r="R2" s="69"/>
    </row>
    <row r="3" spans="1:16" ht="12.75">
      <c r="A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8" customHeight="1">
      <c r="A4"/>
      <c r="B4"/>
      <c r="C4"/>
      <c r="D4"/>
      <c r="E4"/>
      <c r="F4"/>
      <c r="G4"/>
      <c r="H4"/>
      <c r="I4"/>
      <c r="J4"/>
      <c r="K4"/>
      <c r="P4" s="101" t="s">
        <v>653</v>
      </c>
      <c r="Q4" s="69"/>
      <c r="R4" s="69"/>
      <c r="S4" s="69"/>
    </row>
    <row r="5" spans="1:11" ht="14.25">
      <c r="A5" s="102" t="s">
        <v>49</v>
      </c>
      <c r="B5" s="104"/>
      <c r="C5" s="107" t="s">
        <v>53</v>
      </c>
      <c r="D5" s="108"/>
      <c r="E5" s="109"/>
      <c r="F5" s="107" t="s">
        <v>54</v>
      </c>
      <c r="G5" s="108"/>
      <c r="H5" s="109"/>
      <c r="I5" s="107" t="s">
        <v>55</v>
      </c>
      <c r="J5" s="108"/>
      <c r="K5" s="109"/>
    </row>
    <row r="6" spans="1:11" ht="14.25">
      <c r="A6" s="103"/>
      <c r="B6" s="105"/>
      <c r="C6" s="58" t="s">
        <v>52</v>
      </c>
      <c r="D6" s="58" t="s">
        <v>41</v>
      </c>
      <c r="E6" s="58"/>
      <c r="F6" s="58" t="s">
        <v>52</v>
      </c>
      <c r="G6" s="58" t="s">
        <v>56</v>
      </c>
      <c r="H6" s="58"/>
      <c r="I6" s="58" t="s">
        <v>52</v>
      </c>
      <c r="J6" s="58" t="s">
        <v>56</v>
      </c>
      <c r="K6" s="59"/>
    </row>
    <row r="7" spans="1:11" ht="28.5">
      <c r="A7" s="58" t="s">
        <v>57</v>
      </c>
      <c r="B7" s="106"/>
      <c r="C7" s="58" t="s">
        <v>42</v>
      </c>
      <c r="D7" s="60" t="s">
        <v>200</v>
      </c>
      <c r="E7" s="60" t="s">
        <v>201</v>
      </c>
      <c r="F7" s="58" t="s">
        <v>43</v>
      </c>
      <c r="G7" s="60" t="s">
        <v>200</v>
      </c>
      <c r="H7" s="60" t="s">
        <v>201</v>
      </c>
      <c r="I7" s="58" t="s">
        <v>44</v>
      </c>
      <c r="J7" s="60" t="s">
        <v>200</v>
      </c>
      <c r="K7" s="60" t="s">
        <v>201</v>
      </c>
    </row>
    <row r="8" spans="1:11" ht="14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</row>
    <row r="9" spans="1:11" ht="27">
      <c r="A9" s="14">
        <v>7000</v>
      </c>
      <c r="B9" s="62" t="s">
        <v>45</v>
      </c>
      <c r="C9" s="16">
        <f>SUM(D9:E9)</f>
        <v>-200663079.80000004</v>
      </c>
      <c r="D9" s="16">
        <f>'[1]Ekamutner'!E12-'[1]Gorcarnakan_caxs'!G12</f>
        <v>-23543001.700000048</v>
      </c>
      <c r="E9" s="16">
        <f>'[1]Ekamutner'!F12-'[1]Gorcarnakan_caxs'!H12</f>
        <v>-177120078.1</v>
      </c>
      <c r="F9" s="16">
        <f>SUM(G9:H9)</f>
        <v>-200663079.80000007</v>
      </c>
      <c r="G9" s="16">
        <f>'[1]Ekamutner'!H12-'[1]Gorcarnakan_caxs'!J12</f>
        <v>-23543001.700000048</v>
      </c>
      <c r="H9" s="16">
        <f>'[1]Ekamutner'!I12-'[1]Gorcarnakan_caxs'!K12</f>
        <v>-177120078.10000002</v>
      </c>
      <c r="I9" s="16">
        <f>SUM(J9:K9)</f>
        <v>-162702044.0000001</v>
      </c>
      <c r="J9" s="16">
        <f>-1*('[1]Ekamutner'!K12-'[1]Gorcarnakan_caxs'!M12-G9)</f>
        <v>-31969066.900000095</v>
      </c>
      <c r="K9" s="16">
        <f>-1*('[1]Ekamutner'!L12-'[1]Gorcarnakan_caxs'!N12-E9)</f>
        <v>-130732977.1</v>
      </c>
    </row>
    <row r="10" spans="1:1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>
      <c r="A14" s="1"/>
      <c r="B14" s="63" t="s">
        <v>46</v>
      </c>
      <c r="C14" s="64">
        <f>C9+'[1]Dificiti_caxs'!D12</f>
        <v>0</v>
      </c>
      <c r="D14" s="64">
        <f>D9+'[1]Dificiti_caxs'!E12</f>
        <v>-4.842877388000488E-08</v>
      </c>
      <c r="E14" s="64">
        <f>E9+'[1]Dificiti_caxs'!F12</f>
        <v>0</v>
      </c>
      <c r="F14" s="64">
        <f>F9+'[1]Dificiti_caxs'!G12</f>
        <v>0</v>
      </c>
      <c r="G14" s="64">
        <f>G9+'[1]Dificiti_caxs'!H12</f>
        <v>-4.842877388000488E-08</v>
      </c>
      <c r="H14" s="64">
        <f>H9+'[1]Dificiti_caxs'!I12</f>
        <v>0</v>
      </c>
      <c r="I14" s="64">
        <f>I9+'[1]Dificiti_caxs'!J12</f>
        <v>0</v>
      </c>
      <c r="J14" s="64">
        <f>J9+'[1]Dificiti_caxs'!K12</f>
        <v>0</v>
      </c>
      <c r="K14" s="64">
        <f>K9+'[1]Dificiti_caxs'!L12</f>
        <v>0</v>
      </c>
    </row>
    <row r="15" spans="1:11" ht="20.25">
      <c r="A15" s="1"/>
      <c r="B15" s="63" t="s">
        <v>47</v>
      </c>
      <c r="C15" s="64">
        <f>'[1]Gorcarnakan_caxs'!F12-'[1]Tntesagitakan'!D12</f>
        <v>0</v>
      </c>
      <c r="D15" s="64">
        <f>'[1]Gorcarnakan_caxs'!G12-'[1]Tntesagitakan'!E12</f>
        <v>0</v>
      </c>
      <c r="E15" s="64">
        <f>'[1]Gorcarnakan_caxs'!H12-'[1]Tntesagitakan'!F12</f>
        <v>0</v>
      </c>
      <c r="F15" s="64">
        <f>'[1]Gorcarnakan_caxs'!I12-'[1]Tntesagitakan'!G12</f>
        <v>0</v>
      </c>
      <c r="G15" s="64">
        <f>'[1]Gorcarnakan_caxs'!J12-'[1]Tntesagitakan'!H12</f>
        <v>0</v>
      </c>
      <c r="H15" s="64">
        <f>'[1]Gorcarnakan_caxs'!K12-'[1]Tntesagitakan'!I12</f>
        <v>0</v>
      </c>
      <c r="I15" s="64">
        <f>'[1]Gorcarnakan_caxs'!L12-'[1]Tntesagitakan'!J12</f>
        <v>0</v>
      </c>
      <c r="J15" s="64">
        <f>'[1]Gorcarnakan_caxs'!M12-'[1]Tntesagitakan'!K12</f>
        <v>0</v>
      </c>
      <c r="K15" s="64">
        <f>'[1]Gorcarnakan_caxs'!N12-'[1]Tntesagitakan'!L12</f>
        <v>0</v>
      </c>
    </row>
    <row r="16" spans="1:11" ht="20.25">
      <c r="A16" s="1"/>
      <c r="B16" s="63" t="s">
        <v>48</v>
      </c>
      <c r="C16" s="64">
        <f>'[1]Gorcarnakan_caxs'!F312-'[1]Tntesagitakan'!D165</f>
        <v>0</v>
      </c>
      <c r="D16" s="64">
        <f>'[1]Gorcarnakan_caxs'!G312-'[1]Tntesagitakan'!E165</f>
        <v>0</v>
      </c>
      <c r="E16" s="64">
        <f>'[1]Gorcarnakan_caxs'!H312-'[1]Tntesagitakan'!F165</f>
        <v>0</v>
      </c>
      <c r="F16" s="64">
        <f>'[1]Gorcarnakan_caxs'!I312-'[1]Tntesagitakan'!G165</f>
        <v>0</v>
      </c>
      <c r="G16" s="64">
        <f>'[1]Gorcarnakan_caxs'!J312-'[1]Tntesagitakan'!H165</f>
        <v>0</v>
      </c>
      <c r="H16" s="64">
        <f>'[1]Gorcarnakan_caxs'!K312-'[1]Tntesagitakan'!I165</f>
        <v>0</v>
      </c>
      <c r="I16" s="64">
        <f>'[1]Gorcarnakan_caxs'!L312-'[1]Tntesagitakan'!J165</f>
        <v>0</v>
      </c>
      <c r="J16" s="64">
        <f>'[1]Gorcarnakan_caxs'!M312-'[1]Tntesagitakan'!K165</f>
        <v>0</v>
      </c>
      <c r="K16" s="64">
        <f>'[1]Gorcarnakan_caxs'!N312-'[1]Tntesagitakan'!L165</f>
        <v>0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mergeCells count="8">
    <mergeCell ref="Q2:R2"/>
    <mergeCell ref="P4:S4"/>
    <mergeCell ref="A5:A6"/>
    <mergeCell ref="B5:B7"/>
    <mergeCell ref="C5:E5"/>
    <mergeCell ref="F5:H5"/>
    <mergeCell ref="I5:K5"/>
    <mergeCell ref="B1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421875" style="22" customWidth="1"/>
    <col min="2" max="2" width="46.28125" style="22" customWidth="1"/>
    <col min="3" max="3" width="6.140625" style="21" customWidth="1"/>
    <col min="4" max="4" width="15.28125" style="21" customWidth="1"/>
    <col min="5" max="5" width="14.57421875" style="21" customWidth="1"/>
    <col min="6" max="6" width="14.7109375" style="21" customWidth="1"/>
    <col min="7" max="7" width="15.140625" style="21" customWidth="1"/>
    <col min="8" max="8" width="14.140625" style="21" customWidth="1"/>
    <col min="9" max="9" width="15.7109375" style="21" customWidth="1"/>
    <col min="10" max="10" width="14.7109375" style="21" customWidth="1"/>
    <col min="11" max="12" width="14.00390625" style="21" customWidth="1"/>
  </cols>
  <sheetData>
    <row r="1" spans="1:17" ht="12.75">
      <c r="A1"/>
      <c r="B1" s="110" t="s">
        <v>657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3" ht="27" customHeight="1">
      <c r="A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100" t="s">
        <v>658</v>
      </c>
      <c r="T2" s="69"/>
      <c r="U2" s="69"/>
      <c r="V2" s="69"/>
      <c r="W2" s="69"/>
    </row>
    <row r="3" spans="1:17" ht="25.5" customHeight="1">
      <c r="A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2" ht="18" customHeight="1" hidden="1">
      <c r="A4"/>
      <c r="B4"/>
      <c r="C4"/>
      <c r="D4"/>
      <c r="E4"/>
      <c r="F4"/>
      <c r="G4"/>
      <c r="H4"/>
      <c r="I4"/>
      <c r="J4"/>
      <c r="K4"/>
      <c r="L4"/>
      <c r="Q4" s="101" t="s">
        <v>659</v>
      </c>
      <c r="R4" s="69"/>
      <c r="S4" s="69"/>
      <c r="T4" s="69"/>
      <c r="U4" s="69"/>
      <c r="V4" s="69"/>
    </row>
    <row r="5" spans="1:12" ht="14.25">
      <c r="A5" s="111" t="s">
        <v>396</v>
      </c>
      <c r="B5" s="112"/>
      <c r="C5" s="87" t="s">
        <v>57</v>
      </c>
      <c r="D5" s="85" t="s">
        <v>397</v>
      </c>
      <c r="E5" s="93"/>
      <c r="F5" s="86"/>
      <c r="G5" s="85" t="s">
        <v>398</v>
      </c>
      <c r="H5" s="93"/>
      <c r="I5" s="86"/>
      <c r="J5" s="51" t="s">
        <v>399</v>
      </c>
      <c r="K5" s="52"/>
      <c r="L5" s="53"/>
    </row>
    <row r="6" spans="1:12" ht="14.25">
      <c r="A6" s="5" t="s">
        <v>400</v>
      </c>
      <c r="B6" s="87" t="s">
        <v>401</v>
      </c>
      <c r="C6" s="89"/>
      <c r="D6" s="90" t="s">
        <v>402</v>
      </c>
      <c r="E6" s="5" t="s">
        <v>403</v>
      </c>
      <c r="F6" s="5"/>
      <c r="G6" s="90" t="s">
        <v>404</v>
      </c>
      <c r="H6" s="5" t="s">
        <v>405</v>
      </c>
      <c r="I6" s="5"/>
      <c r="J6" s="90" t="s">
        <v>406</v>
      </c>
      <c r="K6" s="54" t="s">
        <v>407</v>
      </c>
      <c r="L6" s="54"/>
    </row>
    <row r="7" spans="1:12" ht="28.5">
      <c r="A7" s="5" t="s">
        <v>57</v>
      </c>
      <c r="B7" s="88"/>
      <c r="C7" s="88"/>
      <c r="D7" s="92"/>
      <c r="E7" s="6" t="s">
        <v>59</v>
      </c>
      <c r="F7" s="6" t="s">
        <v>60</v>
      </c>
      <c r="G7" s="92"/>
      <c r="H7" s="6" t="s">
        <v>59</v>
      </c>
      <c r="I7" s="6" t="s">
        <v>60</v>
      </c>
      <c r="J7" s="92"/>
      <c r="K7" s="6" t="s">
        <v>59</v>
      </c>
      <c r="L7" s="6" t="s">
        <v>60</v>
      </c>
    </row>
    <row r="8" spans="1:12" ht="13.5">
      <c r="A8" s="7">
        <v>1</v>
      </c>
      <c r="B8" s="7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7">
      <c r="A9" s="28">
        <v>4000</v>
      </c>
      <c r="B9" s="9" t="s">
        <v>408</v>
      </c>
      <c r="C9" s="8"/>
      <c r="D9" s="10">
        <f aca="true" t="shared" si="0" ref="D9:L9">SUM(D11,D164,D202)</f>
        <v>827689362.1</v>
      </c>
      <c r="E9" s="10">
        <f t="shared" si="0"/>
        <v>650569284</v>
      </c>
      <c r="F9" s="10">
        <f t="shared" si="0"/>
        <v>177120078.1</v>
      </c>
      <c r="G9" s="10">
        <f t="shared" si="0"/>
        <v>952680092.1</v>
      </c>
      <c r="H9" s="10">
        <f t="shared" si="0"/>
        <v>665945714</v>
      </c>
      <c r="I9" s="10">
        <f t="shared" si="0"/>
        <v>286734378.1</v>
      </c>
      <c r="J9" s="10">
        <f t="shared" si="0"/>
        <v>639935986.3</v>
      </c>
      <c r="K9" s="10">
        <f t="shared" si="0"/>
        <v>577738285.3</v>
      </c>
      <c r="L9" s="10">
        <f t="shared" si="0"/>
        <v>62197701</v>
      </c>
    </row>
    <row r="10" spans="1:12" ht="13.5">
      <c r="A10" s="35"/>
      <c r="B10" s="15" t="s">
        <v>409</v>
      </c>
      <c r="C10" s="14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0.5">
      <c r="A11" s="56">
        <v>4050</v>
      </c>
      <c r="B11" s="12" t="s">
        <v>410</v>
      </c>
      <c r="C11" s="11" t="s">
        <v>411</v>
      </c>
      <c r="D11" s="13">
        <f aca="true" t="shared" si="1" ref="D11:L11">SUM(D13,D26,D69,D84,D94,D120,D135)</f>
        <v>650569284</v>
      </c>
      <c r="E11" s="13">
        <f t="shared" si="1"/>
        <v>650569284</v>
      </c>
      <c r="F11" s="13">
        <f t="shared" si="1"/>
        <v>0</v>
      </c>
      <c r="G11" s="13">
        <f t="shared" si="1"/>
        <v>665945714</v>
      </c>
      <c r="H11" s="13">
        <f t="shared" si="1"/>
        <v>665945714</v>
      </c>
      <c r="I11" s="13">
        <f t="shared" si="1"/>
        <v>0</v>
      </c>
      <c r="J11" s="13">
        <f t="shared" si="1"/>
        <v>577738285.3</v>
      </c>
      <c r="K11" s="13">
        <f t="shared" si="1"/>
        <v>577738285.3</v>
      </c>
      <c r="L11" s="13">
        <f t="shared" si="1"/>
        <v>0</v>
      </c>
    </row>
    <row r="12" spans="1:12" ht="13.5">
      <c r="A12" s="35"/>
      <c r="B12" s="15" t="s">
        <v>409</v>
      </c>
      <c r="C12" s="14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7">
      <c r="A13" s="40">
        <v>4100</v>
      </c>
      <c r="B13" s="39" t="s">
        <v>412</v>
      </c>
      <c r="C13" s="38" t="s">
        <v>411</v>
      </c>
      <c r="D13" s="41">
        <f>SUM(D15,D20,D23)</f>
        <v>170348874</v>
      </c>
      <c r="E13" s="41">
        <f>SUM(E15,E20,E23)</f>
        <v>170348874</v>
      </c>
      <c r="F13" s="41" t="s">
        <v>66</v>
      </c>
      <c r="G13" s="41">
        <f>SUM(G15,G20,G23)</f>
        <v>167805085</v>
      </c>
      <c r="H13" s="41">
        <f>SUM(H15,H20,H23)</f>
        <v>167805085</v>
      </c>
      <c r="I13" s="41" t="s">
        <v>66</v>
      </c>
      <c r="J13" s="41">
        <f>SUM(J15,J20,J23)</f>
        <v>159580376</v>
      </c>
      <c r="K13" s="41">
        <f>SUM(K15,K20,K23)</f>
        <v>159580376</v>
      </c>
      <c r="L13" s="41" t="s">
        <v>66</v>
      </c>
    </row>
    <row r="14" spans="1:12" ht="13.5">
      <c r="A14" s="35"/>
      <c r="B14" s="15" t="s">
        <v>409</v>
      </c>
      <c r="C14" s="14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7">
      <c r="A15" s="35">
        <v>4110</v>
      </c>
      <c r="B15" s="15" t="s">
        <v>413</v>
      </c>
      <c r="C15" s="14" t="s">
        <v>411</v>
      </c>
      <c r="D15" s="16">
        <f>SUM(D17:D19)</f>
        <v>170348874</v>
      </c>
      <c r="E15" s="16">
        <f>SUM(E17:E19)</f>
        <v>170348874</v>
      </c>
      <c r="F15" s="16" t="s">
        <v>66</v>
      </c>
      <c r="G15" s="16">
        <f>SUM(G17:G19)</f>
        <v>167805085</v>
      </c>
      <c r="H15" s="16">
        <f>SUM(H17:H19)</f>
        <v>167805085</v>
      </c>
      <c r="I15" s="16" t="s">
        <v>66</v>
      </c>
      <c r="J15" s="16">
        <f>SUM(J17:J19)</f>
        <v>159580376</v>
      </c>
      <c r="K15" s="57">
        <f>SUM(K17:K19)</f>
        <v>159580376</v>
      </c>
      <c r="L15" s="16" t="s">
        <v>66</v>
      </c>
    </row>
    <row r="16" spans="1:12" ht="13.5">
      <c r="A16" s="35"/>
      <c r="B16" s="15" t="s">
        <v>210</v>
      </c>
      <c r="C16" s="14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7">
      <c r="A17" s="35">
        <v>4111</v>
      </c>
      <c r="B17" s="15" t="s">
        <v>414</v>
      </c>
      <c r="C17" s="14" t="s">
        <v>415</v>
      </c>
      <c r="D17" s="16">
        <f>SUM(E17,F17)</f>
        <v>144899498</v>
      </c>
      <c r="E17" s="16">
        <v>144899498</v>
      </c>
      <c r="F17" s="16" t="s">
        <v>66</v>
      </c>
      <c r="G17" s="16">
        <f>SUM(H17,I17)</f>
        <v>140438909</v>
      </c>
      <c r="H17" s="16">
        <v>140438909</v>
      </c>
      <c r="I17" s="16" t="s">
        <v>66</v>
      </c>
      <c r="J17" s="16">
        <f>SUM(K17,L17)</f>
        <v>136013442</v>
      </c>
      <c r="K17" s="16">
        <v>136013442</v>
      </c>
      <c r="L17" s="16" t="s">
        <v>66</v>
      </c>
    </row>
    <row r="18" spans="1:12" ht="27">
      <c r="A18" s="35">
        <v>4112</v>
      </c>
      <c r="B18" s="15" t="s">
        <v>416</v>
      </c>
      <c r="C18" s="14" t="s">
        <v>417</v>
      </c>
      <c r="D18" s="16">
        <f>SUM(E18,F18)</f>
        <v>20074076</v>
      </c>
      <c r="E18" s="16">
        <v>20074076</v>
      </c>
      <c r="F18" s="16" t="s">
        <v>66</v>
      </c>
      <c r="G18" s="16">
        <f>SUM(H18,I18)</f>
        <v>21990876</v>
      </c>
      <c r="H18" s="16">
        <v>21990876</v>
      </c>
      <c r="I18" s="16" t="s">
        <v>66</v>
      </c>
      <c r="J18" s="16">
        <f>SUM(K18,L18)</f>
        <v>19413389</v>
      </c>
      <c r="K18" s="16">
        <v>19413389</v>
      </c>
      <c r="L18" s="16" t="s">
        <v>66</v>
      </c>
    </row>
    <row r="19" spans="1:12" ht="13.5">
      <c r="A19" s="35">
        <v>4114</v>
      </c>
      <c r="B19" s="15" t="s">
        <v>418</v>
      </c>
      <c r="C19" s="14" t="s">
        <v>419</v>
      </c>
      <c r="D19" s="16">
        <f>SUM(E19,F19)</f>
        <v>5375300</v>
      </c>
      <c r="E19" s="16">
        <v>5375300</v>
      </c>
      <c r="F19" s="16" t="s">
        <v>66</v>
      </c>
      <c r="G19" s="16">
        <f>SUM(H19,I19)</f>
        <v>5375300</v>
      </c>
      <c r="H19" s="16">
        <v>5375300</v>
      </c>
      <c r="I19" s="16" t="s">
        <v>66</v>
      </c>
      <c r="J19" s="16">
        <f>SUM(K19,L19)</f>
        <v>4153545</v>
      </c>
      <c r="K19" s="16">
        <v>4153545</v>
      </c>
      <c r="L19" s="16" t="s">
        <v>66</v>
      </c>
    </row>
    <row r="20" spans="1:12" ht="27">
      <c r="A20" s="35">
        <v>4120</v>
      </c>
      <c r="B20" s="15" t="s">
        <v>420</v>
      </c>
      <c r="C20" s="14" t="s">
        <v>411</v>
      </c>
      <c r="D20" s="16">
        <f>SUM(D22)</f>
        <v>0</v>
      </c>
      <c r="E20" s="16">
        <f>SUM(E22)</f>
        <v>0</v>
      </c>
      <c r="F20" s="16" t="s">
        <v>66</v>
      </c>
      <c r="G20" s="16">
        <f>SUM(G22)</f>
        <v>0</v>
      </c>
      <c r="H20" s="16">
        <f>SUM(H22)</f>
        <v>0</v>
      </c>
      <c r="I20" s="16" t="s">
        <v>66</v>
      </c>
      <c r="J20" s="16">
        <f>SUM(J22)</f>
        <v>0</v>
      </c>
      <c r="K20" s="16">
        <f>SUM(K22)</f>
        <v>0</v>
      </c>
      <c r="L20" s="16" t="s">
        <v>66</v>
      </c>
    </row>
    <row r="21" spans="1:12" ht="13.5">
      <c r="A21" s="35"/>
      <c r="B21" s="15" t="s">
        <v>210</v>
      </c>
      <c r="C21" s="14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5">
      <c r="A22" s="35">
        <v>4121</v>
      </c>
      <c r="B22" s="15" t="s">
        <v>421</v>
      </c>
      <c r="C22" s="14" t="s">
        <v>422</v>
      </c>
      <c r="D22" s="16">
        <f>SUM(E22,F22)</f>
        <v>0</v>
      </c>
      <c r="E22" s="16">
        <v>0</v>
      </c>
      <c r="F22" s="16" t="s">
        <v>66</v>
      </c>
      <c r="G22" s="16">
        <f>SUM(H22,I22)</f>
        <v>0</v>
      </c>
      <c r="H22" s="16">
        <v>0</v>
      </c>
      <c r="I22" s="16" t="s">
        <v>66</v>
      </c>
      <c r="J22" s="16">
        <f>SUM(K22,L22)</f>
        <v>0</v>
      </c>
      <c r="K22" s="16">
        <v>0</v>
      </c>
      <c r="L22" s="16" t="s">
        <v>66</v>
      </c>
    </row>
    <row r="23" spans="1:12" ht="27">
      <c r="A23" s="35">
        <v>4130</v>
      </c>
      <c r="B23" s="15" t="s">
        <v>423</v>
      </c>
      <c r="C23" s="14" t="s">
        <v>411</v>
      </c>
      <c r="D23" s="16">
        <f>SUM(D25)</f>
        <v>0</v>
      </c>
      <c r="E23" s="16">
        <f>SUM(E25)</f>
        <v>0</v>
      </c>
      <c r="F23" s="16" t="s">
        <v>66</v>
      </c>
      <c r="G23" s="16">
        <f>SUM(G25)</f>
        <v>0</v>
      </c>
      <c r="H23" s="16">
        <f>SUM(H25)</f>
        <v>0</v>
      </c>
      <c r="I23" s="16" t="s">
        <v>66</v>
      </c>
      <c r="J23" s="16">
        <f>SUM(J25)</f>
        <v>0</v>
      </c>
      <c r="K23" s="16">
        <f>SUM(K25)</f>
        <v>0</v>
      </c>
      <c r="L23" s="16" t="s">
        <v>66</v>
      </c>
    </row>
    <row r="24" spans="1:12" ht="13.5">
      <c r="A24" s="35"/>
      <c r="B24" s="15" t="s">
        <v>210</v>
      </c>
      <c r="C24" s="14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3.5">
      <c r="A25" s="35">
        <v>4131</v>
      </c>
      <c r="B25" s="15" t="s">
        <v>424</v>
      </c>
      <c r="C25" s="14" t="s">
        <v>425</v>
      </c>
      <c r="D25" s="16">
        <f>SUM(E25,F25)</f>
        <v>0</v>
      </c>
      <c r="E25" s="16">
        <v>0</v>
      </c>
      <c r="F25" s="16" t="s">
        <v>66</v>
      </c>
      <c r="G25" s="16">
        <f>SUM(H25,I25)</f>
        <v>0</v>
      </c>
      <c r="H25" s="16">
        <v>0</v>
      </c>
      <c r="I25" s="16" t="s">
        <v>66</v>
      </c>
      <c r="J25" s="16">
        <f>SUM(K25,L25)</f>
        <v>0</v>
      </c>
      <c r="K25" s="16">
        <v>0</v>
      </c>
      <c r="L25" s="16" t="s">
        <v>66</v>
      </c>
    </row>
    <row r="26" spans="1:12" ht="54">
      <c r="A26" s="40">
        <v>4200</v>
      </c>
      <c r="B26" s="39" t="s">
        <v>426</v>
      </c>
      <c r="C26" s="38" t="s">
        <v>411</v>
      </c>
      <c r="D26" s="41">
        <f>SUM(D28,D37,D42,D52,D55,D59)</f>
        <v>72696942</v>
      </c>
      <c r="E26" s="41">
        <f>SUM(E28,E37,E42,E52,E55,E59)</f>
        <v>72696942</v>
      </c>
      <c r="F26" s="41" t="s">
        <v>66</v>
      </c>
      <c r="G26" s="41">
        <f>SUM(G28,G37,G42,G52,G55,G59)</f>
        <v>79140731</v>
      </c>
      <c r="H26" s="41">
        <f>SUM(H28,H37,H42,H52,H55,H59)</f>
        <v>79140731</v>
      </c>
      <c r="I26" s="41" t="s">
        <v>66</v>
      </c>
      <c r="J26" s="41">
        <f>SUM(J28,J37,J42,J52,J55,J59)</f>
        <v>51655922.3</v>
      </c>
      <c r="K26" s="41">
        <f>SUM(K28,K37,K42,K52,K55,K59)</f>
        <v>51655922.3</v>
      </c>
      <c r="L26" s="41" t="s">
        <v>66</v>
      </c>
    </row>
    <row r="27" spans="1:12" ht="13.5">
      <c r="A27" s="35"/>
      <c r="B27" s="15" t="s">
        <v>409</v>
      </c>
      <c r="C27" s="14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40.5">
      <c r="A28" s="35">
        <v>4210</v>
      </c>
      <c r="B28" s="15" t="s">
        <v>427</v>
      </c>
      <c r="C28" s="14" t="s">
        <v>411</v>
      </c>
      <c r="D28" s="16">
        <f>SUM(D30:D36)</f>
        <v>31407576</v>
      </c>
      <c r="E28" s="16">
        <f>SUM(E30:E36)</f>
        <v>31407576</v>
      </c>
      <c r="F28" s="16" t="s">
        <v>66</v>
      </c>
      <c r="G28" s="16">
        <f>SUM(G30:G36)</f>
        <v>40418440</v>
      </c>
      <c r="H28" s="16">
        <f>SUM(H30:H36)</f>
        <v>40418440</v>
      </c>
      <c r="I28" s="16" t="s">
        <v>66</v>
      </c>
      <c r="J28" s="16">
        <f>SUM(J30:J36)</f>
        <v>35759761</v>
      </c>
      <c r="K28" s="16">
        <f>SUM(K30:K36)</f>
        <v>35759761</v>
      </c>
      <c r="L28" s="16" t="s">
        <v>66</v>
      </c>
    </row>
    <row r="29" spans="1:12" ht="13.5">
      <c r="A29" s="35"/>
      <c r="B29" s="15" t="s">
        <v>210</v>
      </c>
      <c r="C29" s="14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27">
      <c r="A30" s="35">
        <v>4211</v>
      </c>
      <c r="B30" s="15" t="s">
        <v>428</v>
      </c>
      <c r="C30" s="14" t="s">
        <v>429</v>
      </c>
      <c r="D30" s="16">
        <f aca="true" t="shared" si="2" ref="D30:D36">SUM(E30,F30)</f>
        <v>0</v>
      </c>
      <c r="E30" s="16">
        <v>0</v>
      </c>
      <c r="F30" s="16" t="s">
        <v>66</v>
      </c>
      <c r="G30" s="16">
        <f aca="true" t="shared" si="3" ref="G30:G36">SUM(H30,I30)</f>
        <v>0</v>
      </c>
      <c r="H30" s="16">
        <v>0</v>
      </c>
      <c r="I30" s="16" t="s">
        <v>66</v>
      </c>
      <c r="J30" s="16">
        <f aca="true" t="shared" si="4" ref="J30:J36">SUM(K30,L30)</f>
        <v>0</v>
      </c>
      <c r="K30" s="16">
        <v>0</v>
      </c>
      <c r="L30" s="16" t="s">
        <v>66</v>
      </c>
    </row>
    <row r="31" spans="1:12" ht="13.5">
      <c r="A31" s="35">
        <v>4212</v>
      </c>
      <c r="B31" s="15" t="s">
        <v>430</v>
      </c>
      <c r="C31" s="14" t="s">
        <v>431</v>
      </c>
      <c r="D31" s="16">
        <f t="shared" si="2"/>
        <v>26396736</v>
      </c>
      <c r="E31" s="16">
        <v>26396736</v>
      </c>
      <c r="F31" s="16" t="s">
        <v>66</v>
      </c>
      <c r="G31" s="16">
        <f t="shared" si="3"/>
        <v>34069108</v>
      </c>
      <c r="H31" s="16">
        <v>34069108</v>
      </c>
      <c r="I31" s="16" t="s">
        <v>66</v>
      </c>
      <c r="J31" s="16">
        <f t="shared" si="4"/>
        <v>31737397.6</v>
      </c>
      <c r="K31" s="16">
        <v>31737397.6</v>
      </c>
      <c r="L31" s="16" t="s">
        <v>66</v>
      </c>
    </row>
    <row r="32" spans="1:12" ht="13.5">
      <c r="A32" s="35">
        <v>4213</v>
      </c>
      <c r="B32" s="15" t="s">
        <v>432</v>
      </c>
      <c r="C32" s="14" t="s">
        <v>433</v>
      </c>
      <c r="D32" s="16">
        <f t="shared" si="2"/>
        <v>1314097</v>
      </c>
      <c r="E32" s="16">
        <v>1314097</v>
      </c>
      <c r="F32" s="16" t="s">
        <v>66</v>
      </c>
      <c r="G32" s="16">
        <f t="shared" si="3"/>
        <v>2537589</v>
      </c>
      <c r="H32" s="16">
        <v>2537589</v>
      </c>
      <c r="I32" s="16" t="s">
        <v>66</v>
      </c>
      <c r="J32" s="16">
        <f t="shared" si="4"/>
        <v>1647626.2</v>
      </c>
      <c r="K32" s="16">
        <v>1647626.2</v>
      </c>
      <c r="L32" s="16" t="s">
        <v>66</v>
      </c>
    </row>
    <row r="33" spans="1:12" ht="13.5">
      <c r="A33" s="35">
        <v>4214</v>
      </c>
      <c r="B33" s="15" t="s">
        <v>434</v>
      </c>
      <c r="C33" s="14" t="s">
        <v>435</v>
      </c>
      <c r="D33" s="16">
        <f t="shared" si="2"/>
        <v>2546743</v>
      </c>
      <c r="E33" s="16">
        <v>2546743</v>
      </c>
      <c r="F33" s="16" t="s">
        <v>66</v>
      </c>
      <c r="G33" s="16">
        <f t="shared" si="3"/>
        <v>2546743</v>
      </c>
      <c r="H33" s="16">
        <v>2546743</v>
      </c>
      <c r="I33" s="16" t="s">
        <v>66</v>
      </c>
      <c r="J33" s="16">
        <f t="shared" si="4"/>
        <v>1761737.2</v>
      </c>
      <c r="K33" s="16">
        <v>1761737.2</v>
      </c>
      <c r="L33" s="16" t="s">
        <v>66</v>
      </c>
    </row>
    <row r="34" spans="1:12" ht="13.5">
      <c r="A34" s="35">
        <v>4215</v>
      </c>
      <c r="B34" s="15" t="s">
        <v>436</v>
      </c>
      <c r="C34" s="14" t="s">
        <v>437</v>
      </c>
      <c r="D34" s="16">
        <f t="shared" si="2"/>
        <v>350000</v>
      </c>
      <c r="E34" s="16">
        <v>350000</v>
      </c>
      <c r="F34" s="16" t="s">
        <v>66</v>
      </c>
      <c r="G34" s="16">
        <f t="shared" si="3"/>
        <v>535000</v>
      </c>
      <c r="H34" s="16">
        <v>535000</v>
      </c>
      <c r="I34" s="16" t="s">
        <v>66</v>
      </c>
      <c r="J34" s="16">
        <f t="shared" si="4"/>
        <v>533000</v>
      </c>
      <c r="K34" s="16">
        <v>533000</v>
      </c>
      <c r="L34" s="16" t="s">
        <v>66</v>
      </c>
    </row>
    <row r="35" spans="1:12" ht="13.5">
      <c r="A35" s="35">
        <v>4216</v>
      </c>
      <c r="B35" s="15" t="s">
        <v>438</v>
      </c>
      <c r="C35" s="14" t="s">
        <v>439</v>
      </c>
      <c r="D35" s="16">
        <f t="shared" si="2"/>
        <v>800000</v>
      </c>
      <c r="E35" s="16">
        <v>800000</v>
      </c>
      <c r="F35" s="16" t="s">
        <v>66</v>
      </c>
      <c r="G35" s="16">
        <f t="shared" si="3"/>
        <v>250000</v>
      </c>
      <c r="H35" s="16">
        <v>250000</v>
      </c>
      <c r="I35" s="16" t="s">
        <v>66</v>
      </c>
      <c r="J35" s="16">
        <f t="shared" si="4"/>
        <v>0</v>
      </c>
      <c r="K35" s="16">
        <v>0</v>
      </c>
      <c r="L35" s="16" t="s">
        <v>66</v>
      </c>
    </row>
    <row r="36" spans="1:12" ht="13.5">
      <c r="A36" s="35">
        <v>4217</v>
      </c>
      <c r="B36" s="15" t="s">
        <v>440</v>
      </c>
      <c r="C36" s="14" t="s">
        <v>441</v>
      </c>
      <c r="D36" s="16">
        <f t="shared" si="2"/>
        <v>0</v>
      </c>
      <c r="E36" s="16">
        <v>0</v>
      </c>
      <c r="F36" s="16" t="s">
        <v>66</v>
      </c>
      <c r="G36" s="16">
        <f t="shared" si="3"/>
        <v>480000</v>
      </c>
      <c r="H36" s="16">
        <v>480000</v>
      </c>
      <c r="I36" s="16" t="s">
        <v>66</v>
      </c>
      <c r="J36" s="16">
        <f t="shared" si="4"/>
        <v>80000</v>
      </c>
      <c r="K36" s="16">
        <v>80000</v>
      </c>
      <c r="L36" s="16" t="s">
        <v>66</v>
      </c>
    </row>
    <row r="37" spans="1:12" ht="27">
      <c r="A37" s="35">
        <v>4220</v>
      </c>
      <c r="B37" s="15" t="s">
        <v>442</v>
      </c>
      <c r="C37" s="14" t="s">
        <v>411</v>
      </c>
      <c r="D37" s="16">
        <f>SUM(D39:D41)</f>
        <v>2926000</v>
      </c>
      <c r="E37" s="16">
        <f>SUM(E39:E41)</f>
        <v>2926000</v>
      </c>
      <c r="F37" s="16" t="s">
        <v>66</v>
      </c>
      <c r="G37" s="16">
        <f>SUM(G39:G41)</f>
        <v>4233800</v>
      </c>
      <c r="H37" s="16">
        <f>SUM(H39:H41)</f>
        <v>4233800</v>
      </c>
      <c r="I37" s="16" t="s">
        <v>66</v>
      </c>
      <c r="J37" s="16">
        <f>SUM(J39:J41)</f>
        <v>2738800</v>
      </c>
      <c r="K37" s="16">
        <f>SUM(K39:K41)</f>
        <v>2738800</v>
      </c>
      <c r="L37" s="16" t="s">
        <v>66</v>
      </c>
    </row>
    <row r="38" spans="1:12" ht="13.5">
      <c r="A38" s="35"/>
      <c r="B38" s="15" t="s">
        <v>210</v>
      </c>
      <c r="C38" s="14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3.5">
      <c r="A39" s="35">
        <v>4221</v>
      </c>
      <c r="B39" s="15" t="s">
        <v>443</v>
      </c>
      <c r="C39" s="14" t="s">
        <v>444</v>
      </c>
      <c r="D39" s="16">
        <f>SUM(E39,F39)</f>
        <v>1576000</v>
      </c>
      <c r="E39" s="16">
        <v>1576000</v>
      </c>
      <c r="F39" s="16" t="s">
        <v>66</v>
      </c>
      <c r="G39" s="16">
        <f>SUM(H39,I39)</f>
        <v>771000</v>
      </c>
      <c r="H39" s="16">
        <v>771000</v>
      </c>
      <c r="I39" s="16" t="s">
        <v>66</v>
      </c>
      <c r="J39" s="16">
        <f>SUM(K39,L39)</f>
        <v>658200</v>
      </c>
      <c r="K39" s="16">
        <v>658200</v>
      </c>
      <c r="L39" s="16" t="s">
        <v>66</v>
      </c>
    </row>
    <row r="40" spans="1:12" ht="13.5">
      <c r="A40" s="35">
        <v>4222</v>
      </c>
      <c r="B40" s="15" t="s">
        <v>445</v>
      </c>
      <c r="C40" s="14" t="s">
        <v>446</v>
      </c>
      <c r="D40" s="16">
        <f>SUM(E40,F40)</f>
        <v>1000000</v>
      </c>
      <c r="E40" s="16">
        <v>1000000</v>
      </c>
      <c r="F40" s="16" t="s">
        <v>66</v>
      </c>
      <c r="G40" s="16">
        <f>SUM(H40,I40)</f>
        <v>0</v>
      </c>
      <c r="H40" s="16">
        <v>0</v>
      </c>
      <c r="I40" s="16" t="s">
        <v>66</v>
      </c>
      <c r="J40" s="16">
        <f>SUM(K40,L40)</f>
        <v>0</v>
      </c>
      <c r="K40" s="16">
        <v>0</v>
      </c>
      <c r="L40" s="16" t="s">
        <v>66</v>
      </c>
    </row>
    <row r="41" spans="1:12" ht="13.5">
      <c r="A41" s="35">
        <v>4223</v>
      </c>
      <c r="B41" s="15" t="s">
        <v>447</v>
      </c>
      <c r="C41" s="14" t="s">
        <v>448</v>
      </c>
      <c r="D41" s="16">
        <f>SUM(E41,F41)</f>
        <v>350000</v>
      </c>
      <c r="E41" s="16">
        <v>350000</v>
      </c>
      <c r="F41" s="16" t="s">
        <v>66</v>
      </c>
      <c r="G41" s="16">
        <f>SUM(H41,I41)</f>
        <v>3462800</v>
      </c>
      <c r="H41" s="16">
        <v>3462800</v>
      </c>
      <c r="I41" s="16" t="s">
        <v>66</v>
      </c>
      <c r="J41" s="16">
        <f>SUM(K41,L41)</f>
        <v>2080600</v>
      </c>
      <c r="K41" s="16">
        <v>2080600</v>
      </c>
      <c r="L41" s="16" t="s">
        <v>66</v>
      </c>
    </row>
    <row r="42" spans="1:12" ht="54">
      <c r="A42" s="35">
        <v>4230</v>
      </c>
      <c r="B42" s="15" t="s">
        <v>449</v>
      </c>
      <c r="C42" s="14" t="s">
        <v>66</v>
      </c>
      <c r="D42" s="16">
        <f>SUM(D44:D51)</f>
        <v>11634000</v>
      </c>
      <c r="E42" s="16">
        <f>SUM(E44:E51)</f>
        <v>11634000</v>
      </c>
      <c r="F42" s="16" t="s">
        <v>66</v>
      </c>
      <c r="G42" s="16">
        <f>SUM(G44:G51)</f>
        <v>8504561</v>
      </c>
      <c r="H42" s="16">
        <f>SUM(H44:H51)</f>
        <v>8504561</v>
      </c>
      <c r="I42" s="16" t="s">
        <v>66</v>
      </c>
      <c r="J42" s="16">
        <f>SUM(J44:J51)</f>
        <v>2880016</v>
      </c>
      <c r="K42" s="16">
        <f>SUM(K44:K51)</f>
        <v>2880016</v>
      </c>
      <c r="L42" s="16" t="s">
        <v>66</v>
      </c>
    </row>
    <row r="43" spans="1:12" ht="13.5">
      <c r="A43" s="35"/>
      <c r="B43" s="15" t="s">
        <v>210</v>
      </c>
      <c r="C43" s="14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3.5">
      <c r="A44" s="35">
        <v>4231</v>
      </c>
      <c r="B44" s="15" t="s">
        <v>450</v>
      </c>
      <c r="C44" s="14" t="s">
        <v>451</v>
      </c>
      <c r="D44" s="16">
        <f aca="true" t="shared" si="5" ref="D44:D51">SUM(E44,F44)</f>
        <v>350000</v>
      </c>
      <c r="E44" s="16">
        <v>350000</v>
      </c>
      <c r="F44" s="16" t="s">
        <v>66</v>
      </c>
      <c r="G44" s="16">
        <f aca="true" t="shared" si="6" ref="G44:G51">SUM(H44,I44)</f>
        <v>350000</v>
      </c>
      <c r="H44" s="16">
        <v>350000</v>
      </c>
      <c r="I44" s="16" t="s">
        <v>66</v>
      </c>
      <c r="J44" s="16">
        <f aca="true" t="shared" si="7" ref="J44:J51">SUM(K44,L44)</f>
        <v>0</v>
      </c>
      <c r="K44" s="16">
        <v>0</v>
      </c>
      <c r="L44" s="16" t="s">
        <v>66</v>
      </c>
    </row>
    <row r="45" spans="1:12" ht="13.5">
      <c r="A45" s="35">
        <v>4232</v>
      </c>
      <c r="B45" s="15" t="s">
        <v>452</v>
      </c>
      <c r="C45" s="14" t="s">
        <v>453</v>
      </c>
      <c r="D45" s="16">
        <f t="shared" si="5"/>
        <v>1466000</v>
      </c>
      <c r="E45" s="16">
        <v>1466000</v>
      </c>
      <c r="F45" s="16" t="s">
        <v>66</v>
      </c>
      <c r="G45" s="16">
        <f t="shared" si="6"/>
        <v>1466000</v>
      </c>
      <c r="H45" s="16">
        <v>1466000</v>
      </c>
      <c r="I45" s="16" t="s">
        <v>66</v>
      </c>
      <c r="J45" s="16">
        <f t="shared" si="7"/>
        <v>810000</v>
      </c>
      <c r="K45" s="16">
        <v>810000</v>
      </c>
      <c r="L45" s="16" t="s">
        <v>66</v>
      </c>
    </row>
    <row r="46" spans="1:12" ht="27">
      <c r="A46" s="35">
        <v>4233</v>
      </c>
      <c r="B46" s="15" t="s">
        <v>454</v>
      </c>
      <c r="C46" s="14" t="s">
        <v>455</v>
      </c>
      <c r="D46" s="16">
        <f t="shared" si="5"/>
        <v>448000</v>
      </c>
      <c r="E46" s="16">
        <v>448000</v>
      </c>
      <c r="F46" s="16" t="s">
        <v>66</v>
      </c>
      <c r="G46" s="16">
        <f t="shared" si="6"/>
        <v>90000</v>
      </c>
      <c r="H46" s="16">
        <v>90000</v>
      </c>
      <c r="I46" s="16" t="s">
        <v>66</v>
      </c>
      <c r="J46" s="16">
        <f t="shared" si="7"/>
        <v>42000</v>
      </c>
      <c r="K46" s="16">
        <v>42000</v>
      </c>
      <c r="L46" s="16" t="s">
        <v>66</v>
      </c>
    </row>
    <row r="47" spans="1:12" ht="13.5">
      <c r="A47" s="35">
        <v>4234</v>
      </c>
      <c r="B47" s="15" t="s">
        <v>456</v>
      </c>
      <c r="C47" s="14" t="s">
        <v>457</v>
      </c>
      <c r="D47" s="16">
        <f t="shared" si="5"/>
        <v>1420000</v>
      </c>
      <c r="E47" s="16">
        <v>1420000</v>
      </c>
      <c r="F47" s="16" t="s">
        <v>66</v>
      </c>
      <c r="G47" s="16">
        <f t="shared" si="6"/>
        <v>1295000</v>
      </c>
      <c r="H47" s="16">
        <v>1295000</v>
      </c>
      <c r="I47" s="16" t="s">
        <v>66</v>
      </c>
      <c r="J47" s="16">
        <f t="shared" si="7"/>
        <v>274455</v>
      </c>
      <c r="K47" s="16">
        <v>274455</v>
      </c>
      <c r="L47" s="16" t="s">
        <v>66</v>
      </c>
    </row>
    <row r="48" spans="1:12" ht="13.5">
      <c r="A48" s="35">
        <v>4235</v>
      </c>
      <c r="B48" s="15" t="s">
        <v>458</v>
      </c>
      <c r="C48" s="14" t="s">
        <v>459</v>
      </c>
      <c r="D48" s="16">
        <f t="shared" si="5"/>
        <v>450000</v>
      </c>
      <c r="E48" s="16">
        <v>450000</v>
      </c>
      <c r="F48" s="16" t="s">
        <v>66</v>
      </c>
      <c r="G48" s="16">
        <f t="shared" si="6"/>
        <v>450000</v>
      </c>
      <c r="H48" s="16">
        <v>450000</v>
      </c>
      <c r="I48" s="16" t="s">
        <v>66</v>
      </c>
      <c r="J48" s="16">
        <f t="shared" si="7"/>
        <v>450000</v>
      </c>
      <c r="K48" s="16">
        <v>450000</v>
      </c>
      <c r="L48" s="16" t="s">
        <v>66</v>
      </c>
    </row>
    <row r="49" spans="1:12" ht="13.5">
      <c r="A49" s="35">
        <v>4236</v>
      </c>
      <c r="B49" s="15" t="s">
        <v>460</v>
      </c>
      <c r="C49" s="14" t="s">
        <v>461</v>
      </c>
      <c r="D49" s="16">
        <f t="shared" si="5"/>
        <v>500000</v>
      </c>
      <c r="E49" s="16">
        <v>500000</v>
      </c>
      <c r="F49" s="16" t="s">
        <v>66</v>
      </c>
      <c r="G49" s="16">
        <f t="shared" si="6"/>
        <v>500000</v>
      </c>
      <c r="H49" s="16">
        <v>500000</v>
      </c>
      <c r="I49" s="16" t="s">
        <v>66</v>
      </c>
      <c r="J49" s="16">
        <f t="shared" si="7"/>
        <v>0</v>
      </c>
      <c r="K49" s="16">
        <v>0</v>
      </c>
      <c r="L49" s="16" t="s">
        <v>66</v>
      </c>
    </row>
    <row r="50" spans="1:12" ht="13.5">
      <c r="A50" s="35">
        <v>4237</v>
      </c>
      <c r="B50" s="15" t="s">
        <v>462</v>
      </c>
      <c r="C50" s="14" t="s">
        <v>463</v>
      </c>
      <c r="D50" s="16">
        <f t="shared" si="5"/>
        <v>4500000</v>
      </c>
      <c r="E50" s="16">
        <v>4500000</v>
      </c>
      <c r="F50" s="16" t="s">
        <v>66</v>
      </c>
      <c r="G50" s="16">
        <f t="shared" si="6"/>
        <v>1853561</v>
      </c>
      <c r="H50" s="16">
        <v>1853561</v>
      </c>
      <c r="I50" s="16" t="s">
        <v>66</v>
      </c>
      <c r="J50" s="16">
        <f t="shared" si="7"/>
        <v>853561</v>
      </c>
      <c r="K50" s="16">
        <v>853561</v>
      </c>
      <c r="L50" s="16" t="s">
        <v>66</v>
      </c>
    </row>
    <row r="51" spans="1:12" ht="13.5">
      <c r="A51" s="35">
        <v>4238</v>
      </c>
      <c r="B51" s="15" t="s">
        <v>464</v>
      </c>
      <c r="C51" s="14" t="s">
        <v>465</v>
      </c>
      <c r="D51" s="16">
        <f t="shared" si="5"/>
        <v>2500000</v>
      </c>
      <c r="E51" s="16">
        <v>2500000</v>
      </c>
      <c r="F51" s="16" t="s">
        <v>66</v>
      </c>
      <c r="G51" s="16">
        <f t="shared" si="6"/>
        <v>2500000</v>
      </c>
      <c r="H51" s="16">
        <v>2500000</v>
      </c>
      <c r="I51" s="16" t="s">
        <v>66</v>
      </c>
      <c r="J51" s="16">
        <f t="shared" si="7"/>
        <v>450000</v>
      </c>
      <c r="K51" s="16">
        <v>450000</v>
      </c>
      <c r="L51" s="16" t="s">
        <v>66</v>
      </c>
    </row>
    <row r="52" spans="1:12" ht="27">
      <c r="A52" s="35">
        <v>4240</v>
      </c>
      <c r="B52" s="15" t="s">
        <v>466</v>
      </c>
      <c r="C52" s="14" t="s">
        <v>411</v>
      </c>
      <c r="D52" s="16">
        <f>SUM(D54)</f>
        <v>3661611</v>
      </c>
      <c r="E52" s="16">
        <f>SUM(E54)</f>
        <v>3661611</v>
      </c>
      <c r="F52" s="16" t="s">
        <v>66</v>
      </c>
      <c r="G52" s="16">
        <f>SUM(G54)</f>
        <v>4111610</v>
      </c>
      <c r="H52" s="16">
        <f>SUM(H54)</f>
        <v>4111610</v>
      </c>
      <c r="I52" s="16" t="s">
        <v>66</v>
      </c>
      <c r="J52" s="16">
        <f>SUM(J54)</f>
        <v>1498896.3</v>
      </c>
      <c r="K52" s="16">
        <f>SUM(K54)</f>
        <v>1498896.3</v>
      </c>
      <c r="L52" s="16" t="s">
        <v>66</v>
      </c>
    </row>
    <row r="53" spans="1:12" ht="13.5">
      <c r="A53" s="35"/>
      <c r="B53" s="15" t="s">
        <v>210</v>
      </c>
      <c r="C53" s="14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3.5">
      <c r="A54" s="35">
        <v>4241</v>
      </c>
      <c r="B54" s="15" t="s">
        <v>467</v>
      </c>
      <c r="C54" s="14" t="s">
        <v>468</v>
      </c>
      <c r="D54" s="16">
        <f>SUM(E54,F54)</f>
        <v>3661611</v>
      </c>
      <c r="E54" s="16">
        <v>3661611</v>
      </c>
      <c r="F54" s="16" t="s">
        <v>66</v>
      </c>
      <c r="G54" s="16">
        <f>SUM(H54,I54)</f>
        <v>4111610</v>
      </c>
      <c r="H54" s="16">
        <v>4111610</v>
      </c>
      <c r="I54" s="16" t="s">
        <v>66</v>
      </c>
      <c r="J54" s="16">
        <f>SUM(K54,L54)</f>
        <v>1498896.3</v>
      </c>
      <c r="K54" s="16">
        <v>1498896.3</v>
      </c>
      <c r="L54" s="16" t="s">
        <v>66</v>
      </c>
    </row>
    <row r="55" spans="1:12" ht="27">
      <c r="A55" s="35">
        <v>4250</v>
      </c>
      <c r="B55" s="15" t="s">
        <v>469</v>
      </c>
      <c r="C55" s="14" t="s">
        <v>411</v>
      </c>
      <c r="D55" s="16">
        <f>SUM(D57:D58)</f>
        <v>6972131</v>
      </c>
      <c r="E55" s="16">
        <f>SUM(E57:E58)</f>
        <v>6972131</v>
      </c>
      <c r="F55" s="16" t="s">
        <v>66</v>
      </c>
      <c r="G55" s="16">
        <f>SUM(G57:G58)</f>
        <v>9098431</v>
      </c>
      <c r="H55" s="16">
        <f>SUM(H57:H58)</f>
        <v>9098431</v>
      </c>
      <c r="I55" s="16" t="s">
        <v>66</v>
      </c>
      <c r="J55" s="16">
        <f>SUM(J57:J58)</f>
        <v>2512800</v>
      </c>
      <c r="K55" s="16">
        <f>SUM(K57:K58)</f>
        <v>2512800</v>
      </c>
      <c r="L55" s="16" t="s">
        <v>66</v>
      </c>
    </row>
    <row r="56" spans="1:12" ht="13.5">
      <c r="A56" s="35"/>
      <c r="B56" s="15" t="s">
        <v>210</v>
      </c>
      <c r="C56" s="14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27">
      <c r="A57" s="35">
        <v>4251</v>
      </c>
      <c r="B57" s="15" t="s">
        <v>470</v>
      </c>
      <c r="C57" s="14" t="s">
        <v>471</v>
      </c>
      <c r="D57" s="16">
        <f>SUM(E57,F57)</f>
        <v>3997131</v>
      </c>
      <c r="E57" s="16">
        <v>3997131</v>
      </c>
      <c r="F57" s="16" t="s">
        <v>66</v>
      </c>
      <c r="G57" s="16">
        <f>SUM(H57,I57)</f>
        <v>2717731</v>
      </c>
      <c r="H57" s="16">
        <v>2717731</v>
      </c>
      <c r="I57" s="16" t="s">
        <v>66</v>
      </c>
      <c r="J57" s="16">
        <f>SUM(K57,L57)</f>
        <v>459800</v>
      </c>
      <c r="K57" s="16">
        <v>459800</v>
      </c>
      <c r="L57" s="16" t="s">
        <v>66</v>
      </c>
    </row>
    <row r="58" spans="1:12" ht="27">
      <c r="A58" s="35">
        <v>4252</v>
      </c>
      <c r="B58" s="15" t="s">
        <v>472</v>
      </c>
      <c r="C58" s="14" t="s">
        <v>473</v>
      </c>
      <c r="D58" s="16">
        <f>SUM(E58,F58)</f>
        <v>2975000</v>
      </c>
      <c r="E58" s="16">
        <v>2975000</v>
      </c>
      <c r="F58" s="16" t="s">
        <v>66</v>
      </c>
      <c r="G58" s="16">
        <f>SUM(H58,I58)</f>
        <v>6380700</v>
      </c>
      <c r="H58" s="16">
        <v>6380700</v>
      </c>
      <c r="I58" s="16" t="s">
        <v>66</v>
      </c>
      <c r="J58" s="16">
        <f>SUM(K58,L58)</f>
        <v>2053000</v>
      </c>
      <c r="K58" s="16">
        <v>2053000</v>
      </c>
      <c r="L58" s="16" t="s">
        <v>66</v>
      </c>
    </row>
    <row r="59" spans="1:12" ht="40.5">
      <c r="A59" s="35">
        <v>4260</v>
      </c>
      <c r="B59" s="15" t="s">
        <v>474</v>
      </c>
      <c r="C59" s="14" t="s">
        <v>411</v>
      </c>
      <c r="D59" s="16">
        <f>SUM(D61:D68)</f>
        <v>16095624</v>
      </c>
      <c r="E59" s="16">
        <f>SUM(E61:E68)</f>
        <v>16095624</v>
      </c>
      <c r="F59" s="16" t="s">
        <v>66</v>
      </c>
      <c r="G59" s="16">
        <f>SUM(G61:G68)</f>
        <v>12773889</v>
      </c>
      <c r="H59" s="16">
        <f>SUM(H61:H68)</f>
        <v>12773889</v>
      </c>
      <c r="I59" s="16" t="s">
        <v>66</v>
      </c>
      <c r="J59" s="16">
        <f>SUM(J61:J68)</f>
        <v>6265649</v>
      </c>
      <c r="K59" s="16">
        <f>SUM(K61:K68)</f>
        <v>6265649</v>
      </c>
      <c r="L59" s="16" t="s">
        <v>66</v>
      </c>
    </row>
    <row r="60" spans="1:12" ht="13.5">
      <c r="A60" s="35"/>
      <c r="B60" s="15" t="s">
        <v>210</v>
      </c>
      <c r="C60" s="14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3.5">
      <c r="A61" s="35">
        <v>4261</v>
      </c>
      <c r="B61" s="15" t="s">
        <v>475</v>
      </c>
      <c r="C61" s="14" t="s">
        <v>476</v>
      </c>
      <c r="D61" s="16">
        <f aca="true" t="shared" si="8" ref="D61:D68">SUM(E61,F61)</f>
        <v>1459715</v>
      </c>
      <c r="E61" s="16">
        <v>1459715</v>
      </c>
      <c r="F61" s="16" t="s">
        <v>66</v>
      </c>
      <c r="G61" s="16">
        <f aca="true" t="shared" si="9" ref="G61:G68">SUM(H61,I61)</f>
        <v>945415</v>
      </c>
      <c r="H61" s="16">
        <v>945415</v>
      </c>
      <c r="I61" s="16" t="s">
        <v>66</v>
      </c>
      <c r="J61" s="16">
        <f aca="true" t="shared" si="10" ref="J61:J68">SUM(K61,L61)</f>
        <v>850635</v>
      </c>
      <c r="K61" s="16">
        <v>850635</v>
      </c>
      <c r="L61" s="16" t="s">
        <v>66</v>
      </c>
    </row>
    <row r="62" spans="1:12" ht="13.5">
      <c r="A62" s="35">
        <v>4262</v>
      </c>
      <c r="B62" s="15" t="s">
        <v>477</v>
      </c>
      <c r="C62" s="14" t="s">
        <v>478</v>
      </c>
      <c r="D62" s="16">
        <f t="shared" si="8"/>
        <v>750000</v>
      </c>
      <c r="E62" s="16">
        <v>750000</v>
      </c>
      <c r="F62" s="16" t="s">
        <v>66</v>
      </c>
      <c r="G62" s="16">
        <f t="shared" si="9"/>
        <v>750000</v>
      </c>
      <c r="H62" s="16">
        <v>750000</v>
      </c>
      <c r="I62" s="16" t="s">
        <v>66</v>
      </c>
      <c r="J62" s="16">
        <f t="shared" si="10"/>
        <v>0</v>
      </c>
      <c r="K62" s="16">
        <v>0</v>
      </c>
      <c r="L62" s="16" t="s">
        <v>66</v>
      </c>
    </row>
    <row r="63" spans="1:12" ht="27">
      <c r="A63" s="35">
        <v>4263</v>
      </c>
      <c r="B63" s="15" t="s">
        <v>479</v>
      </c>
      <c r="C63" s="14" t="s">
        <v>480</v>
      </c>
      <c r="D63" s="16">
        <f t="shared" si="8"/>
        <v>0</v>
      </c>
      <c r="E63" s="16">
        <v>0</v>
      </c>
      <c r="F63" s="16" t="s">
        <v>66</v>
      </c>
      <c r="G63" s="16">
        <f t="shared" si="9"/>
        <v>0</v>
      </c>
      <c r="H63" s="16">
        <v>0</v>
      </c>
      <c r="I63" s="16" t="s">
        <v>66</v>
      </c>
      <c r="J63" s="16">
        <f t="shared" si="10"/>
        <v>0</v>
      </c>
      <c r="K63" s="16">
        <v>0</v>
      </c>
      <c r="L63" s="16" t="s">
        <v>66</v>
      </c>
    </row>
    <row r="64" spans="1:12" ht="13.5">
      <c r="A64" s="35">
        <v>4264</v>
      </c>
      <c r="B64" s="15" t="s">
        <v>481</v>
      </c>
      <c r="C64" s="14" t="s">
        <v>482</v>
      </c>
      <c r="D64" s="16">
        <f t="shared" si="8"/>
        <v>9519690</v>
      </c>
      <c r="E64" s="16">
        <v>9519690</v>
      </c>
      <c r="F64" s="16" t="s">
        <v>66</v>
      </c>
      <c r="G64" s="16">
        <f t="shared" si="9"/>
        <v>6519690</v>
      </c>
      <c r="H64" s="16">
        <v>6519690</v>
      </c>
      <c r="I64" s="16" t="s">
        <v>66</v>
      </c>
      <c r="J64" s="16">
        <f t="shared" si="10"/>
        <v>3008726</v>
      </c>
      <c r="K64" s="16">
        <v>3008726</v>
      </c>
      <c r="L64" s="16" t="s">
        <v>66</v>
      </c>
    </row>
    <row r="65" spans="1:12" ht="27">
      <c r="A65" s="35">
        <v>4265</v>
      </c>
      <c r="B65" s="15" t="s">
        <v>483</v>
      </c>
      <c r="C65" s="14" t="s">
        <v>484</v>
      </c>
      <c r="D65" s="16">
        <f t="shared" si="8"/>
        <v>0</v>
      </c>
      <c r="E65" s="16">
        <v>0</v>
      </c>
      <c r="F65" s="16" t="s">
        <v>66</v>
      </c>
      <c r="G65" s="16">
        <f t="shared" si="9"/>
        <v>0</v>
      </c>
      <c r="H65" s="16">
        <v>0</v>
      </c>
      <c r="I65" s="16" t="s">
        <v>66</v>
      </c>
      <c r="J65" s="16">
        <f t="shared" si="10"/>
        <v>0</v>
      </c>
      <c r="K65" s="16">
        <v>0</v>
      </c>
      <c r="L65" s="16" t="s">
        <v>66</v>
      </c>
    </row>
    <row r="66" spans="1:12" ht="13.5">
      <c r="A66" s="35">
        <v>4266</v>
      </c>
      <c r="B66" s="15" t="s">
        <v>485</v>
      </c>
      <c r="C66" s="14" t="s">
        <v>486</v>
      </c>
      <c r="D66" s="16">
        <f t="shared" si="8"/>
        <v>672739</v>
      </c>
      <c r="E66" s="16">
        <v>672739</v>
      </c>
      <c r="F66" s="16" t="s">
        <v>66</v>
      </c>
      <c r="G66" s="16">
        <f t="shared" si="9"/>
        <v>290864</v>
      </c>
      <c r="H66" s="16">
        <v>290864</v>
      </c>
      <c r="I66" s="16" t="s">
        <v>66</v>
      </c>
      <c r="J66" s="16">
        <f t="shared" si="10"/>
        <v>0</v>
      </c>
      <c r="K66" s="16">
        <v>0</v>
      </c>
      <c r="L66" s="16" t="s">
        <v>66</v>
      </c>
    </row>
    <row r="67" spans="1:12" ht="13.5">
      <c r="A67" s="35">
        <v>4267</v>
      </c>
      <c r="B67" s="15" t="s">
        <v>487</v>
      </c>
      <c r="C67" s="14" t="s">
        <v>488</v>
      </c>
      <c r="D67" s="16">
        <f t="shared" si="8"/>
        <v>1068962</v>
      </c>
      <c r="E67" s="16">
        <v>1068962</v>
      </c>
      <c r="F67" s="16" t="s">
        <v>66</v>
      </c>
      <c r="G67" s="16">
        <f t="shared" si="9"/>
        <v>218963</v>
      </c>
      <c r="H67" s="16">
        <v>218963</v>
      </c>
      <c r="I67" s="16" t="s">
        <v>66</v>
      </c>
      <c r="J67" s="16">
        <f t="shared" si="10"/>
        <v>184293</v>
      </c>
      <c r="K67" s="16">
        <v>184293</v>
      </c>
      <c r="L67" s="16" t="s">
        <v>66</v>
      </c>
    </row>
    <row r="68" spans="1:12" ht="13.5">
      <c r="A68" s="35">
        <v>4268</v>
      </c>
      <c r="B68" s="15" t="s">
        <v>489</v>
      </c>
      <c r="C68" s="14" t="s">
        <v>490</v>
      </c>
      <c r="D68" s="16">
        <f t="shared" si="8"/>
        <v>2624518</v>
      </c>
      <c r="E68" s="16">
        <v>2624518</v>
      </c>
      <c r="F68" s="16" t="s">
        <v>66</v>
      </c>
      <c r="G68" s="16">
        <f t="shared" si="9"/>
        <v>4048957</v>
      </c>
      <c r="H68" s="16">
        <v>4048957</v>
      </c>
      <c r="I68" s="16" t="s">
        <v>66</v>
      </c>
      <c r="J68" s="16">
        <f t="shared" si="10"/>
        <v>2221995</v>
      </c>
      <c r="K68" s="16">
        <v>2221995</v>
      </c>
      <c r="L68" s="16" t="s">
        <v>66</v>
      </c>
    </row>
    <row r="69" spans="1:12" ht="27">
      <c r="A69" s="40">
        <v>4300</v>
      </c>
      <c r="B69" s="39" t="s">
        <v>491</v>
      </c>
      <c r="C69" s="38" t="s">
        <v>411</v>
      </c>
      <c r="D69" s="41">
        <f>SUM(D71,D75,D79)</f>
        <v>0</v>
      </c>
      <c r="E69" s="41">
        <f>SUM(E71,E75,E79)</f>
        <v>0</v>
      </c>
      <c r="F69" s="41" t="s">
        <v>66</v>
      </c>
      <c r="G69" s="41">
        <f>SUM(G71,G75,G79)</f>
        <v>0</v>
      </c>
      <c r="H69" s="41">
        <f>SUM(H71,H75,H79)</f>
        <v>0</v>
      </c>
      <c r="I69" s="41" t="s">
        <v>66</v>
      </c>
      <c r="J69" s="41">
        <f>SUM(J71,J75,J79)</f>
        <v>0</v>
      </c>
      <c r="K69" s="41">
        <f>SUM(K71,K75,K79)</f>
        <v>0</v>
      </c>
      <c r="L69" s="41" t="s">
        <v>66</v>
      </c>
    </row>
    <row r="70" spans="1:12" ht="13.5">
      <c r="A70" s="35"/>
      <c r="B70" s="15" t="s">
        <v>409</v>
      </c>
      <c r="C70" s="14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3.5">
      <c r="A71" s="35">
        <v>4310</v>
      </c>
      <c r="B71" s="15" t="s">
        <v>492</v>
      </c>
      <c r="C71" s="14" t="s">
        <v>411</v>
      </c>
      <c r="D71" s="16">
        <f>SUM(D73:D74)</f>
        <v>0</v>
      </c>
      <c r="E71" s="16">
        <f>SUM(E73:E74)</f>
        <v>0</v>
      </c>
      <c r="F71" s="16" t="s">
        <v>66</v>
      </c>
      <c r="G71" s="16">
        <f>SUM(G73:G74)</f>
        <v>0</v>
      </c>
      <c r="H71" s="16">
        <f>SUM(H73:H74)</f>
        <v>0</v>
      </c>
      <c r="I71" s="16" t="s">
        <v>66</v>
      </c>
      <c r="J71" s="16">
        <f>SUM(J73:J74)</f>
        <v>0</v>
      </c>
      <c r="K71" s="16">
        <f>SUM(K73:K74)</f>
        <v>0</v>
      </c>
      <c r="L71" s="16" t="s">
        <v>66</v>
      </c>
    </row>
    <row r="72" spans="1:12" ht="13.5">
      <c r="A72" s="35"/>
      <c r="B72" s="15" t="s">
        <v>210</v>
      </c>
      <c r="C72" s="14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3.5">
      <c r="A73" s="35">
        <v>4311</v>
      </c>
      <c r="B73" s="15" t="s">
        <v>493</v>
      </c>
      <c r="C73" s="14" t="s">
        <v>494</v>
      </c>
      <c r="D73" s="16">
        <f>SUM(E73,F73)</f>
        <v>0</v>
      </c>
      <c r="E73" s="16">
        <v>0</v>
      </c>
      <c r="F73" s="16" t="s">
        <v>66</v>
      </c>
      <c r="G73" s="16">
        <f>SUM(H73,I73)</f>
        <v>0</v>
      </c>
      <c r="H73" s="16">
        <v>0</v>
      </c>
      <c r="I73" s="16" t="s">
        <v>66</v>
      </c>
      <c r="J73" s="16">
        <f>SUM(K73,L73)</f>
        <v>0</v>
      </c>
      <c r="K73" s="16">
        <v>0</v>
      </c>
      <c r="L73" s="16" t="s">
        <v>66</v>
      </c>
    </row>
    <row r="74" spans="1:12" ht="13.5">
      <c r="A74" s="35">
        <v>4312</v>
      </c>
      <c r="B74" s="15" t="s">
        <v>495</v>
      </c>
      <c r="C74" s="14" t="s">
        <v>496</v>
      </c>
      <c r="D74" s="16">
        <f>SUM(E74,F74)</f>
        <v>0</v>
      </c>
      <c r="E74" s="16">
        <v>0</v>
      </c>
      <c r="F74" s="16" t="s">
        <v>66</v>
      </c>
      <c r="G74" s="16">
        <f>SUM(H74,I74)</f>
        <v>0</v>
      </c>
      <c r="H74" s="16">
        <v>0</v>
      </c>
      <c r="I74" s="16" t="s">
        <v>66</v>
      </c>
      <c r="J74" s="16">
        <f>SUM(K74,L74)</f>
        <v>0</v>
      </c>
      <c r="K74" s="16">
        <v>0</v>
      </c>
      <c r="L74" s="16" t="s">
        <v>66</v>
      </c>
    </row>
    <row r="75" spans="1:12" ht="13.5">
      <c r="A75" s="35">
        <v>4320</v>
      </c>
      <c r="B75" s="15" t="s">
        <v>497</v>
      </c>
      <c r="C75" s="14" t="s">
        <v>411</v>
      </c>
      <c r="D75" s="16">
        <f>SUM(D77:D78)</f>
        <v>0</v>
      </c>
      <c r="E75" s="16">
        <f>SUM(E77:E78)</f>
        <v>0</v>
      </c>
      <c r="F75" s="16" t="s">
        <v>66</v>
      </c>
      <c r="G75" s="16">
        <f>SUM(G77:G78)</f>
        <v>0</v>
      </c>
      <c r="H75" s="16">
        <f>SUM(H77:H78)</f>
        <v>0</v>
      </c>
      <c r="I75" s="16" t="s">
        <v>66</v>
      </c>
      <c r="J75" s="16">
        <f>SUM(J77:J78)</f>
        <v>0</v>
      </c>
      <c r="K75" s="16">
        <f>SUM(K77:K78)</f>
        <v>0</v>
      </c>
      <c r="L75" s="16" t="s">
        <v>66</v>
      </c>
    </row>
    <row r="76" spans="1:12" ht="13.5">
      <c r="A76" s="35"/>
      <c r="B76" s="15" t="s">
        <v>210</v>
      </c>
      <c r="C76" s="14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3.5">
      <c r="A77" s="35">
        <v>4321</v>
      </c>
      <c r="B77" s="15" t="s">
        <v>498</v>
      </c>
      <c r="C77" s="14" t="s">
        <v>499</v>
      </c>
      <c r="D77" s="16">
        <f>SUM(E77,F77)</f>
        <v>0</v>
      </c>
      <c r="E77" s="16">
        <v>0</v>
      </c>
      <c r="F77" s="16" t="s">
        <v>66</v>
      </c>
      <c r="G77" s="16">
        <f>SUM(H77,I77)</f>
        <v>0</v>
      </c>
      <c r="H77" s="16">
        <v>0</v>
      </c>
      <c r="I77" s="16" t="s">
        <v>66</v>
      </c>
      <c r="J77" s="16">
        <f>SUM(K77,L77)</f>
        <v>0</v>
      </c>
      <c r="K77" s="16">
        <v>0</v>
      </c>
      <c r="L77" s="16" t="s">
        <v>66</v>
      </c>
    </row>
    <row r="78" spans="1:12" ht="13.5">
      <c r="A78" s="35">
        <v>4322</v>
      </c>
      <c r="B78" s="15" t="s">
        <v>500</v>
      </c>
      <c r="C78" s="14" t="s">
        <v>501</v>
      </c>
      <c r="D78" s="16">
        <f>SUM(E78,F78)</f>
        <v>0</v>
      </c>
      <c r="E78" s="16">
        <v>0</v>
      </c>
      <c r="F78" s="16" t="s">
        <v>66</v>
      </c>
      <c r="G78" s="16">
        <f>SUM(H78,I78)</f>
        <v>0</v>
      </c>
      <c r="H78" s="16">
        <v>0</v>
      </c>
      <c r="I78" s="16" t="s">
        <v>66</v>
      </c>
      <c r="J78" s="16">
        <f>SUM(K78,L78)</f>
        <v>0</v>
      </c>
      <c r="K78" s="16">
        <v>0</v>
      </c>
      <c r="L78" s="16" t="s">
        <v>66</v>
      </c>
    </row>
    <row r="79" spans="1:12" ht="27">
      <c r="A79" s="35">
        <v>4330</v>
      </c>
      <c r="B79" s="15" t="s">
        <v>502</v>
      </c>
      <c r="C79" s="14" t="s">
        <v>411</v>
      </c>
      <c r="D79" s="16">
        <f>SUM(D81:D83)</f>
        <v>0</v>
      </c>
      <c r="E79" s="16">
        <f>SUM(E81:E83)</f>
        <v>0</v>
      </c>
      <c r="F79" s="16" t="s">
        <v>66</v>
      </c>
      <c r="G79" s="16">
        <f>SUM(G81:G83)</f>
        <v>0</v>
      </c>
      <c r="H79" s="16">
        <f>SUM(H81:H83)</f>
        <v>0</v>
      </c>
      <c r="I79" s="16" t="s">
        <v>66</v>
      </c>
      <c r="J79" s="16">
        <f>SUM(J81:J83)</f>
        <v>0</v>
      </c>
      <c r="K79" s="16">
        <f>SUM(K81:K83)</f>
        <v>0</v>
      </c>
      <c r="L79" s="16" t="s">
        <v>66</v>
      </c>
    </row>
    <row r="80" spans="1:12" ht="13.5">
      <c r="A80" s="35"/>
      <c r="B80" s="15" t="s">
        <v>210</v>
      </c>
      <c r="C80" s="14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27">
      <c r="A81" s="35">
        <v>4331</v>
      </c>
      <c r="B81" s="15" t="s">
        <v>503</v>
      </c>
      <c r="C81" s="14" t="s">
        <v>504</v>
      </c>
      <c r="D81" s="16">
        <f>SUM(E81,F81)</f>
        <v>0</v>
      </c>
      <c r="E81" s="16">
        <v>0</v>
      </c>
      <c r="F81" s="16" t="s">
        <v>66</v>
      </c>
      <c r="G81" s="16">
        <f>SUM(H81,I81)</f>
        <v>0</v>
      </c>
      <c r="H81" s="16">
        <v>0</v>
      </c>
      <c r="I81" s="16" t="s">
        <v>66</v>
      </c>
      <c r="J81" s="16">
        <f>SUM(K81,L81)</f>
        <v>0</v>
      </c>
      <c r="K81" s="16">
        <v>0</v>
      </c>
      <c r="L81" s="16" t="s">
        <v>66</v>
      </c>
    </row>
    <row r="82" spans="1:12" ht="13.5">
      <c r="A82" s="35">
        <v>4332</v>
      </c>
      <c r="B82" s="15" t="s">
        <v>505</v>
      </c>
      <c r="C82" s="14" t="s">
        <v>506</v>
      </c>
      <c r="D82" s="16">
        <f>SUM(E82,F82)</f>
        <v>0</v>
      </c>
      <c r="E82" s="16">
        <v>0</v>
      </c>
      <c r="F82" s="16" t="s">
        <v>66</v>
      </c>
      <c r="G82" s="16">
        <f>SUM(H82,I82)</f>
        <v>0</v>
      </c>
      <c r="H82" s="16">
        <v>0</v>
      </c>
      <c r="I82" s="16" t="s">
        <v>66</v>
      </c>
      <c r="J82" s="16">
        <f>SUM(K82,L82)</f>
        <v>0</v>
      </c>
      <c r="K82" s="16">
        <v>0</v>
      </c>
      <c r="L82" s="16" t="s">
        <v>66</v>
      </c>
    </row>
    <row r="83" spans="1:12" ht="13.5">
      <c r="A83" s="35">
        <v>4333</v>
      </c>
      <c r="B83" s="15" t="s">
        <v>507</v>
      </c>
      <c r="C83" s="14" t="s">
        <v>508</v>
      </c>
      <c r="D83" s="16">
        <f>SUM(E83,F83)</f>
        <v>0</v>
      </c>
      <c r="E83" s="16">
        <v>0</v>
      </c>
      <c r="F83" s="16" t="s">
        <v>66</v>
      </c>
      <c r="G83" s="16">
        <f>SUM(H83,I83)</f>
        <v>0</v>
      </c>
      <c r="H83" s="16">
        <v>0</v>
      </c>
      <c r="I83" s="16" t="s">
        <v>66</v>
      </c>
      <c r="J83" s="16">
        <f>SUM(K83,L83)</f>
        <v>0</v>
      </c>
      <c r="K83" s="16">
        <v>0</v>
      </c>
      <c r="L83" s="16" t="s">
        <v>66</v>
      </c>
    </row>
    <row r="84" spans="1:12" ht="14.25">
      <c r="A84" s="40">
        <v>4400</v>
      </c>
      <c r="B84" s="39" t="s">
        <v>509</v>
      </c>
      <c r="C84" s="38" t="s">
        <v>411</v>
      </c>
      <c r="D84" s="41">
        <f>SUM(D86,D90)</f>
        <v>58660031</v>
      </c>
      <c r="E84" s="41">
        <f>SUM(E86,E90)</f>
        <v>58660031</v>
      </c>
      <c r="F84" s="41" t="s">
        <v>66</v>
      </c>
      <c r="G84" s="41">
        <f>SUM(G86,G90)</f>
        <v>58611156</v>
      </c>
      <c r="H84" s="41">
        <f>SUM(H86,H90)</f>
        <v>58611156</v>
      </c>
      <c r="I84" s="41" t="s">
        <v>66</v>
      </c>
      <c r="J84" s="41">
        <f>SUM(J86,J90)</f>
        <v>56611156</v>
      </c>
      <c r="K84" s="41">
        <f>SUM(K86,K90)</f>
        <v>56611156</v>
      </c>
      <c r="L84" s="41" t="s">
        <v>66</v>
      </c>
    </row>
    <row r="85" spans="1:12" ht="13.5">
      <c r="A85" s="35"/>
      <c r="B85" s="15" t="s">
        <v>409</v>
      </c>
      <c r="C85" s="14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27">
      <c r="A86" s="35">
        <v>4410</v>
      </c>
      <c r="B86" s="15" t="s">
        <v>510</v>
      </c>
      <c r="C86" s="14" t="s">
        <v>411</v>
      </c>
      <c r="D86" s="16">
        <f>SUM(D88:D89)</f>
        <v>58660031</v>
      </c>
      <c r="E86" s="16">
        <f>SUM(E88:E89)</f>
        <v>58660031</v>
      </c>
      <c r="F86" s="16" t="s">
        <v>66</v>
      </c>
      <c r="G86" s="16">
        <f>SUM(G88:G89)</f>
        <v>58611156</v>
      </c>
      <c r="H86" s="16">
        <f>SUM(H88:H89)</f>
        <v>58611156</v>
      </c>
      <c r="I86" s="16" t="s">
        <v>66</v>
      </c>
      <c r="J86" s="16">
        <f>SUM(J88:J89)</f>
        <v>56611156</v>
      </c>
      <c r="K86" s="16">
        <f>SUM(K88:K89)</f>
        <v>56611156</v>
      </c>
      <c r="L86" s="16" t="s">
        <v>66</v>
      </c>
    </row>
    <row r="87" spans="1:12" ht="13.5">
      <c r="A87" s="35"/>
      <c r="B87" s="15" t="s">
        <v>210</v>
      </c>
      <c r="C87" s="14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27">
      <c r="A88" s="35">
        <v>4411</v>
      </c>
      <c r="B88" s="15" t="s">
        <v>511</v>
      </c>
      <c r="C88" s="14" t="s">
        <v>512</v>
      </c>
      <c r="D88" s="16">
        <f>SUM(E88,F88)</f>
        <v>58660031</v>
      </c>
      <c r="E88" s="16">
        <v>58660031</v>
      </c>
      <c r="F88" s="16" t="s">
        <v>66</v>
      </c>
      <c r="G88" s="16">
        <f>SUM(H88,I88)</f>
        <v>58611156</v>
      </c>
      <c r="H88" s="16">
        <v>58611156</v>
      </c>
      <c r="I88" s="16" t="s">
        <v>66</v>
      </c>
      <c r="J88" s="16">
        <f>SUM(K88,L88)</f>
        <v>56611156</v>
      </c>
      <c r="K88" s="16">
        <v>56611156</v>
      </c>
      <c r="L88" s="16" t="s">
        <v>66</v>
      </c>
    </row>
    <row r="89" spans="1:12" ht="27">
      <c r="A89" s="35">
        <v>4412</v>
      </c>
      <c r="B89" s="15" t="s">
        <v>513</v>
      </c>
      <c r="C89" s="14" t="s">
        <v>514</v>
      </c>
      <c r="D89" s="16">
        <f>SUM(E89,F89)</f>
        <v>0</v>
      </c>
      <c r="E89" s="16">
        <v>0</v>
      </c>
      <c r="F89" s="16" t="s">
        <v>66</v>
      </c>
      <c r="G89" s="16">
        <f>SUM(H89,I89)</f>
        <v>0</v>
      </c>
      <c r="H89" s="16">
        <v>0</v>
      </c>
      <c r="I89" s="16" t="s">
        <v>66</v>
      </c>
      <c r="J89" s="16">
        <f>SUM(K89,L89)</f>
        <v>0</v>
      </c>
      <c r="K89" s="16">
        <v>0</v>
      </c>
      <c r="L89" s="16" t="s">
        <v>66</v>
      </c>
    </row>
    <row r="90" spans="1:12" ht="40.5">
      <c r="A90" s="35">
        <v>4420</v>
      </c>
      <c r="B90" s="15" t="s">
        <v>515</v>
      </c>
      <c r="C90" s="14" t="s">
        <v>411</v>
      </c>
      <c r="D90" s="16">
        <f>SUM(D92:D93)</f>
        <v>0</v>
      </c>
      <c r="E90" s="16">
        <f>SUM(E92:E93)</f>
        <v>0</v>
      </c>
      <c r="F90" s="16" t="s">
        <v>66</v>
      </c>
      <c r="G90" s="16">
        <f>SUM(G92:G93)</f>
        <v>0</v>
      </c>
      <c r="H90" s="16">
        <f>SUM(H92:H93)</f>
        <v>0</v>
      </c>
      <c r="I90" s="16" t="s">
        <v>66</v>
      </c>
      <c r="J90" s="16">
        <f>SUM(J92:J93)</f>
        <v>0</v>
      </c>
      <c r="K90" s="16">
        <f>SUM(K92:K93)</f>
        <v>0</v>
      </c>
      <c r="L90" s="16" t="s">
        <v>66</v>
      </c>
    </row>
    <row r="91" spans="1:12" ht="13.5">
      <c r="A91" s="35"/>
      <c r="B91" s="15" t="s">
        <v>210</v>
      </c>
      <c r="C91" s="14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27">
      <c r="A92" s="35">
        <v>4421</v>
      </c>
      <c r="B92" s="15" t="s">
        <v>516</v>
      </c>
      <c r="C92" s="14" t="s">
        <v>517</v>
      </c>
      <c r="D92" s="16">
        <f>SUM(E92,F92)</f>
        <v>0</v>
      </c>
      <c r="E92" s="16">
        <v>0</v>
      </c>
      <c r="F92" s="16" t="s">
        <v>66</v>
      </c>
      <c r="G92" s="16">
        <f>SUM(H92,I92)</f>
        <v>0</v>
      </c>
      <c r="H92" s="16">
        <v>0</v>
      </c>
      <c r="I92" s="16" t="s">
        <v>66</v>
      </c>
      <c r="J92" s="16">
        <f>SUM(K92,L92)</f>
        <v>0</v>
      </c>
      <c r="K92" s="16">
        <v>0</v>
      </c>
      <c r="L92" s="16" t="s">
        <v>66</v>
      </c>
    </row>
    <row r="93" spans="1:12" ht="27">
      <c r="A93" s="35">
        <v>4422</v>
      </c>
      <c r="B93" s="15" t="s">
        <v>518</v>
      </c>
      <c r="C93" s="14" t="s">
        <v>519</v>
      </c>
      <c r="D93" s="16">
        <f>SUM(E93,F93)</f>
        <v>0</v>
      </c>
      <c r="E93" s="16">
        <v>0</v>
      </c>
      <c r="F93" s="16" t="s">
        <v>66</v>
      </c>
      <c r="G93" s="16">
        <f>SUM(H93,I93)</f>
        <v>0</v>
      </c>
      <c r="H93" s="16">
        <v>0</v>
      </c>
      <c r="I93" s="16" t="s">
        <v>66</v>
      </c>
      <c r="J93" s="16">
        <f>SUM(K93,L93)</f>
        <v>0</v>
      </c>
      <c r="K93" s="16">
        <v>0</v>
      </c>
      <c r="L93" s="16" t="s">
        <v>66</v>
      </c>
    </row>
    <row r="94" spans="1:12" ht="27">
      <c r="A94" s="40">
        <v>4500</v>
      </c>
      <c r="B94" s="39" t="s">
        <v>520</v>
      </c>
      <c r="C94" s="38"/>
      <c r="D94" s="41">
        <f>SUM(D96,D100,D104,D112)</f>
        <v>264527943</v>
      </c>
      <c r="E94" s="41">
        <f>SUM(E96,E100,E104,E112)</f>
        <v>264527943</v>
      </c>
      <c r="F94" s="41" t="s">
        <v>66</v>
      </c>
      <c r="G94" s="41">
        <f>SUM(G96,G100,G104,G112)</f>
        <v>289918075</v>
      </c>
      <c r="H94" s="41">
        <f>SUM(H96,H100,H104,H112)</f>
        <v>289918075</v>
      </c>
      <c r="I94" s="41" t="s">
        <v>66</v>
      </c>
      <c r="J94" s="41">
        <f>SUM(J96,J100,J104,J112)</f>
        <v>288517123</v>
      </c>
      <c r="K94" s="41">
        <f>SUM(K96,K100,K104,K112)</f>
        <v>288517123</v>
      </c>
      <c r="L94" s="41" t="s">
        <v>66</v>
      </c>
    </row>
    <row r="95" spans="1:12" ht="13.5">
      <c r="A95" s="35"/>
      <c r="B95" s="15" t="s">
        <v>409</v>
      </c>
      <c r="C95" s="14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27">
      <c r="A96" s="35">
        <v>4510</v>
      </c>
      <c r="B96" s="15" t="s">
        <v>521</v>
      </c>
      <c r="C96" s="14" t="s">
        <v>411</v>
      </c>
      <c r="D96" s="16">
        <f>SUM(D98:D99)</f>
        <v>0</v>
      </c>
      <c r="E96" s="16">
        <f>SUM(E98:E99)</f>
        <v>0</v>
      </c>
      <c r="F96" s="16" t="s">
        <v>66</v>
      </c>
      <c r="G96" s="16">
        <f>SUM(G98:G99)</f>
        <v>0</v>
      </c>
      <c r="H96" s="16">
        <f>SUM(H98:H99)</f>
        <v>0</v>
      </c>
      <c r="I96" s="16" t="s">
        <v>66</v>
      </c>
      <c r="J96" s="16">
        <f>SUM(J98:J99)</f>
        <v>0</v>
      </c>
      <c r="K96" s="16">
        <f>SUM(K98:K99)</f>
        <v>0</v>
      </c>
      <c r="L96" s="16" t="s">
        <v>66</v>
      </c>
    </row>
    <row r="97" spans="1:12" ht="13.5">
      <c r="A97" s="35"/>
      <c r="B97" s="15" t="s">
        <v>210</v>
      </c>
      <c r="C97" s="14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27">
      <c r="A98" s="35">
        <v>4511</v>
      </c>
      <c r="B98" s="15" t="s">
        <v>522</v>
      </c>
      <c r="C98" s="14" t="s">
        <v>523</v>
      </c>
      <c r="D98" s="16">
        <f>SUM(E98,F98)</f>
        <v>0</v>
      </c>
      <c r="E98" s="16">
        <v>0</v>
      </c>
      <c r="F98" s="16" t="s">
        <v>66</v>
      </c>
      <c r="G98" s="16">
        <f>SUM(H98,I98)</f>
        <v>0</v>
      </c>
      <c r="H98" s="16">
        <v>0</v>
      </c>
      <c r="I98" s="16" t="s">
        <v>66</v>
      </c>
      <c r="J98" s="16">
        <f>SUM(K98,L98)</f>
        <v>0</v>
      </c>
      <c r="K98" s="16">
        <v>0</v>
      </c>
      <c r="L98" s="16" t="s">
        <v>66</v>
      </c>
    </row>
    <row r="99" spans="1:12" ht="27">
      <c r="A99" s="35">
        <v>4512</v>
      </c>
      <c r="B99" s="15" t="s">
        <v>524</v>
      </c>
      <c r="C99" s="14" t="s">
        <v>525</v>
      </c>
      <c r="D99" s="16">
        <f>SUM(E99,F99)</f>
        <v>0</v>
      </c>
      <c r="E99" s="16">
        <v>0</v>
      </c>
      <c r="F99" s="16" t="s">
        <v>66</v>
      </c>
      <c r="G99" s="16">
        <f>SUM(H99,I99)</f>
        <v>0</v>
      </c>
      <c r="H99" s="16">
        <v>0</v>
      </c>
      <c r="I99" s="16" t="s">
        <v>66</v>
      </c>
      <c r="J99" s="16">
        <f>SUM(K99,L99)</f>
        <v>0</v>
      </c>
      <c r="K99" s="16">
        <v>0</v>
      </c>
      <c r="L99" s="16" t="s">
        <v>66</v>
      </c>
    </row>
    <row r="100" spans="1:12" ht="27">
      <c r="A100" s="35">
        <v>4520</v>
      </c>
      <c r="B100" s="15" t="s">
        <v>526</v>
      </c>
      <c r="C100" s="14" t="s">
        <v>411</v>
      </c>
      <c r="D100" s="16">
        <f>SUM(D102:D103)</f>
        <v>0</v>
      </c>
      <c r="E100" s="16">
        <f>SUM(E102:E103)</f>
        <v>0</v>
      </c>
      <c r="F100" s="16" t="s">
        <v>66</v>
      </c>
      <c r="G100" s="16">
        <f>SUM(G102:G103)</f>
        <v>0</v>
      </c>
      <c r="H100" s="16">
        <f>SUM(H102:H103)</f>
        <v>0</v>
      </c>
      <c r="I100" s="16" t="s">
        <v>66</v>
      </c>
      <c r="J100" s="16">
        <f>SUM(J102:J103)</f>
        <v>0</v>
      </c>
      <c r="K100" s="16">
        <f>SUM(K102:K103)</f>
        <v>0</v>
      </c>
      <c r="L100" s="16" t="s">
        <v>66</v>
      </c>
    </row>
    <row r="101" spans="1:12" ht="13.5">
      <c r="A101" s="35"/>
      <c r="B101" s="15" t="s">
        <v>210</v>
      </c>
      <c r="C101" s="14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27">
      <c r="A102" s="35">
        <v>4521</v>
      </c>
      <c r="B102" s="15" t="s">
        <v>527</v>
      </c>
      <c r="C102" s="14" t="s">
        <v>528</v>
      </c>
      <c r="D102" s="16">
        <f>SUM(E102,F102)</f>
        <v>0</v>
      </c>
      <c r="E102" s="16">
        <v>0</v>
      </c>
      <c r="F102" s="16" t="s">
        <v>66</v>
      </c>
      <c r="G102" s="16">
        <f>SUM(H102,I102)</f>
        <v>0</v>
      </c>
      <c r="H102" s="16">
        <v>0</v>
      </c>
      <c r="I102" s="16" t="s">
        <v>66</v>
      </c>
      <c r="J102" s="16">
        <f>SUM(K102,L102)</f>
        <v>0</v>
      </c>
      <c r="K102" s="16">
        <v>0</v>
      </c>
      <c r="L102" s="16" t="s">
        <v>66</v>
      </c>
    </row>
    <row r="103" spans="1:12" ht="27">
      <c r="A103" s="35">
        <v>4522</v>
      </c>
      <c r="B103" s="15" t="s">
        <v>529</v>
      </c>
      <c r="C103" s="14" t="s">
        <v>530</v>
      </c>
      <c r="D103" s="16">
        <f>SUM(E103,F103)</f>
        <v>0</v>
      </c>
      <c r="E103" s="16">
        <v>0</v>
      </c>
      <c r="F103" s="16" t="s">
        <v>66</v>
      </c>
      <c r="G103" s="16">
        <f>SUM(H103,I103)</f>
        <v>0</v>
      </c>
      <c r="H103" s="16">
        <v>0</v>
      </c>
      <c r="I103" s="16" t="s">
        <v>66</v>
      </c>
      <c r="J103" s="16">
        <f>SUM(K103,L103)</f>
        <v>0</v>
      </c>
      <c r="K103" s="16">
        <v>0</v>
      </c>
      <c r="L103" s="16" t="s">
        <v>66</v>
      </c>
    </row>
    <row r="104" spans="1:12" ht="40.5">
      <c r="A104" s="35">
        <v>4530</v>
      </c>
      <c r="B104" s="15" t="s">
        <v>531</v>
      </c>
      <c r="C104" s="14" t="s">
        <v>411</v>
      </c>
      <c r="D104" s="16">
        <f>SUM(D106:D108)</f>
        <v>264527943</v>
      </c>
      <c r="E104" s="16">
        <f>SUM(E106:E108)</f>
        <v>264527943</v>
      </c>
      <c r="F104" s="16" t="s">
        <v>66</v>
      </c>
      <c r="G104" s="16">
        <f>SUM(G106:G108)</f>
        <v>289918075</v>
      </c>
      <c r="H104" s="16">
        <f>SUM(H106:H108)</f>
        <v>289918075</v>
      </c>
      <c r="I104" s="16" t="s">
        <v>66</v>
      </c>
      <c r="J104" s="16">
        <f>SUM(J106:J108)</f>
        <v>288517123</v>
      </c>
      <c r="K104" s="16">
        <f>SUM(K106:K108)</f>
        <v>288517123</v>
      </c>
      <c r="L104" s="16" t="s">
        <v>66</v>
      </c>
    </row>
    <row r="105" spans="1:12" ht="13.5">
      <c r="A105" s="35"/>
      <c r="B105" s="15" t="s">
        <v>210</v>
      </c>
      <c r="C105" s="14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40.5">
      <c r="A106" s="35">
        <v>4531</v>
      </c>
      <c r="B106" s="15" t="s">
        <v>532</v>
      </c>
      <c r="C106" s="14" t="s">
        <v>533</v>
      </c>
      <c r="D106" s="16">
        <f>SUM(E106,F106)</f>
        <v>262080327</v>
      </c>
      <c r="E106" s="16">
        <v>262080327</v>
      </c>
      <c r="F106" s="16" t="s">
        <v>66</v>
      </c>
      <c r="G106" s="16">
        <f>SUM(H106,I106)</f>
        <v>286399029</v>
      </c>
      <c r="H106" s="16">
        <v>286399029</v>
      </c>
      <c r="I106" s="16" t="s">
        <v>66</v>
      </c>
      <c r="J106" s="16">
        <f>SUM(K106,L106)</f>
        <v>284999029</v>
      </c>
      <c r="K106" s="16">
        <v>284999029</v>
      </c>
      <c r="L106" s="16" t="s">
        <v>66</v>
      </c>
    </row>
    <row r="107" spans="1:12" ht="27">
      <c r="A107" s="35">
        <v>4532</v>
      </c>
      <c r="B107" s="15" t="s">
        <v>534</v>
      </c>
      <c r="C107" s="14" t="s">
        <v>535</v>
      </c>
      <c r="D107" s="16">
        <f>SUM(E107,F107)</f>
        <v>0</v>
      </c>
      <c r="E107" s="16">
        <v>0</v>
      </c>
      <c r="F107" s="16" t="s">
        <v>66</v>
      </c>
      <c r="G107" s="16">
        <f>SUM(H107,I107)</f>
        <v>0</v>
      </c>
      <c r="H107" s="16">
        <v>0</v>
      </c>
      <c r="I107" s="16" t="s">
        <v>66</v>
      </c>
      <c r="J107" s="16">
        <f>SUM(K107,L107)</f>
        <v>0</v>
      </c>
      <c r="K107" s="16">
        <v>0</v>
      </c>
      <c r="L107" s="16" t="s">
        <v>66</v>
      </c>
    </row>
    <row r="108" spans="1:12" ht="27">
      <c r="A108" s="35">
        <v>4533</v>
      </c>
      <c r="B108" s="15" t="s">
        <v>536</v>
      </c>
      <c r="C108" s="14" t="s">
        <v>537</v>
      </c>
      <c r="D108" s="16">
        <f>SUM(D109,D110,D111)</f>
        <v>2447616</v>
      </c>
      <c r="E108" s="16">
        <f>SUM(E109,E110,E111)</f>
        <v>2447616</v>
      </c>
      <c r="F108" s="16" t="s">
        <v>66</v>
      </c>
      <c r="G108" s="16">
        <f>SUM(G109,G110,G111)</f>
        <v>3519046</v>
      </c>
      <c r="H108" s="16">
        <f>SUM(H109,H110,H111)</f>
        <v>3519046</v>
      </c>
      <c r="I108" s="16" t="s">
        <v>66</v>
      </c>
      <c r="J108" s="16">
        <f>SUM(J109,J110,J111)</f>
        <v>3518094</v>
      </c>
      <c r="K108" s="16">
        <f>SUM(K109,K110,K111)</f>
        <v>3518094</v>
      </c>
      <c r="L108" s="16" t="s">
        <v>66</v>
      </c>
    </row>
    <row r="109" spans="1:12" ht="13.5">
      <c r="A109" s="35">
        <v>4534</v>
      </c>
      <c r="B109" s="15" t="s">
        <v>538</v>
      </c>
      <c r="C109" s="14"/>
      <c r="D109" s="16">
        <f>SUM(E109,F109)</f>
        <v>0</v>
      </c>
      <c r="E109" s="16">
        <v>0</v>
      </c>
      <c r="F109" s="16" t="s">
        <v>66</v>
      </c>
      <c r="G109" s="16">
        <f>SUM(H109,I109)</f>
        <v>0</v>
      </c>
      <c r="H109" s="16">
        <v>0</v>
      </c>
      <c r="I109" s="16" t="s">
        <v>66</v>
      </c>
      <c r="J109" s="16">
        <f>SUM(K109,L109)</f>
        <v>0</v>
      </c>
      <c r="K109" s="16">
        <v>0</v>
      </c>
      <c r="L109" s="16" t="s">
        <v>66</v>
      </c>
    </row>
    <row r="110" spans="1:12" ht="13.5">
      <c r="A110" s="35">
        <v>4535</v>
      </c>
      <c r="B110" s="15" t="s">
        <v>539</v>
      </c>
      <c r="C110" s="14"/>
      <c r="D110" s="16">
        <f>SUM(E110,F110)</f>
        <v>0</v>
      </c>
      <c r="E110" s="16">
        <v>0</v>
      </c>
      <c r="F110" s="16" t="s">
        <v>66</v>
      </c>
      <c r="G110" s="16">
        <f>SUM(H110,I110)</f>
        <v>0</v>
      </c>
      <c r="H110" s="16">
        <v>0</v>
      </c>
      <c r="I110" s="16" t="s">
        <v>66</v>
      </c>
      <c r="J110" s="16">
        <f>SUM(K110,L110)</f>
        <v>0</v>
      </c>
      <c r="K110" s="16">
        <v>0</v>
      </c>
      <c r="L110" s="16" t="s">
        <v>66</v>
      </c>
    </row>
    <row r="111" spans="1:12" ht="13.5">
      <c r="A111" s="35">
        <v>4536</v>
      </c>
      <c r="B111" s="15" t="s">
        <v>540</v>
      </c>
      <c r="C111" s="14"/>
      <c r="D111" s="16">
        <f>SUM(E111,F111)</f>
        <v>2447616</v>
      </c>
      <c r="E111" s="16">
        <f>2447616-SUM(E110,E113)</f>
        <v>2447616</v>
      </c>
      <c r="F111" s="16" t="s">
        <v>66</v>
      </c>
      <c r="G111" s="16">
        <f>SUM(H111,I111)</f>
        <v>3519046</v>
      </c>
      <c r="H111" s="16">
        <f>3519046-SUM(H110,H113)</f>
        <v>3519046</v>
      </c>
      <c r="I111" s="16" t="s">
        <v>66</v>
      </c>
      <c r="J111" s="16">
        <f>SUM(K111,L111)</f>
        <v>3518094</v>
      </c>
      <c r="K111" s="16">
        <f>3518094-SUM(K110,K113)</f>
        <v>3518094</v>
      </c>
      <c r="L111" s="16" t="s">
        <v>66</v>
      </c>
    </row>
    <row r="112" spans="1:12" ht="40.5">
      <c r="A112" s="35">
        <v>4540</v>
      </c>
      <c r="B112" s="15" t="s">
        <v>541</v>
      </c>
      <c r="C112" s="14" t="s">
        <v>411</v>
      </c>
      <c r="D112" s="16">
        <f>SUM(D114:D116)</f>
        <v>0</v>
      </c>
      <c r="E112" s="16">
        <f>SUM(E114:E116)</f>
        <v>0</v>
      </c>
      <c r="F112" s="16" t="s">
        <v>66</v>
      </c>
      <c r="G112" s="16">
        <f>SUM(G114:G116)</f>
        <v>0</v>
      </c>
      <c r="H112" s="16">
        <f>SUM(H114:H116)</f>
        <v>0</v>
      </c>
      <c r="I112" s="16" t="s">
        <v>66</v>
      </c>
      <c r="J112" s="16">
        <f>SUM(J114:J116)</f>
        <v>0</v>
      </c>
      <c r="K112" s="16">
        <f>SUM(K114:K116)</f>
        <v>0</v>
      </c>
      <c r="L112" s="16" t="s">
        <v>66</v>
      </c>
    </row>
    <row r="113" spans="1:12" ht="13.5">
      <c r="A113" s="35"/>
      <c r="B113" s="15" t="s">
        <v>210</v>
      </c>
      <c r="C113" s="14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40.5">
      <c r="A114" s="35">
        <v>4541</v>
      </c>
      <c r="B114" s="15" t="s">
        <v>542</v>
      </c>
      <c r="C114" s="14" t="s">
        <v>543</v>
      </c>
      <c r="D114" s="16">
        <f>SUM(E114,F114)</f>
        <v>0</v>
      </c>
      <c r="E114" s="16">
        <v>0</v>
      </c>
      <c r="F114" s="16" t="s">
        <v>66</v>
      </c>
      <c r="G114" s="16">
        <f>SUM(H114,I114)</f>
        <v>0</v>
      </c>
      <c r="H114" s="16">
        <v>0</v>
      </c>
      <c r="I114" s="16" t="s">
        <v>66</v>
      </c>
      <c r="J114" s="16">
        <f>SUM(K114,L114)</f>
        <v>0</v>
      </c>
      <c r="K114" s="16">
        <v>0</v>
      </c>
      <c r="L114" s="16" t="s">
        <v>66</v>
      </c>
    </row>
    <row r="115" spans="1:12" ht="27">
      <c r="A115" s="35">
        <v>4542</v>
      </c>
      <c r="B115" s="15" t="s">
        <v>544</v>
      </c>
      <c r="C115" s="14" t="s">
        <v>545</v>
      </c>
      <c r="D115" s="16">
        <f>SUM(E115,F115)</f>
        <v>0</v>
      </c>
      <c r="E115" s="16">
        <v>0</v>
      </c>
      <c r="F115" s="16" t="s">
        <v>66</v>
      </c>
      <c r="G115" s="16">
        <f>SUM(H115,I115)</f>
        <v>0</v>
      </c>
      <c r="H115" s="16">
        <v>0</v>
      </c>
      <c r="I115" s="16" t="s">
        <v>66</v>
      </c>
      <c r="J115" s="16">
        <f>SUM(K115,L115)</f>
        <v>0</v>
      </c>
      <c r="K115" s="16">
        <v>0</v>
      </c>
      <c r="L115" s="16" t="s">
        <v>66</v>
      </c>
    </row>
    <row r="116" spans="1:12" ht="27">
      <c r="A116" s="35">
        <v>4543</v>
      </c>
      <c r="B116" s="15" t="s">
        <v>546</v>
      </c>
      <c r="C116" s="14" t="s">
        <v>547</v>
      </c>
      <c r="D116" s="16">
        <f>SUM(D117,D118,D119)</f>
        <v>0</v>
      </c>
      <c r="E116" s="16">
        <f>SUM(E117,E118,E119)</f>
        <v>0</v>
      </c>
      <c r="F116" s="16" t="s">
        <v>66</v>
      </c>
      <c r="G116" s="16">
        <f>SUM(G117,G118,G119)</f>
        <v>0</v>
      </c>
      <c r="H116" s="16">
        <f>SUM(H117,H118,H119)</f>
        <v>0</v>
      </c>
      <c r="I116" s="16" t="s">
        <v>66</v>
      </c>
      <c r="J116" s="16">
        <f>SUM(J117,J118,J119)</f>
        <v>0</v>
      </c>
      <c r="K116" s="16">
        <f>SUM(K117,K118,K119)</f>
        <v>0</v>
      </c>
      <c r="L116" s="16" t="s">
        <v>66</v>
      </c>
    </row>
    <row r="117" spans="1:12" ht="13.5">
      <c r="A117" s="35">
        <v>4544</v>
      </c>
      <c r="B117" s="15" t="s">
        <v>548</v>
      </c>
      <c r="C117" s="14"/>
      <c r="D117" s="16">
        <f>SUM(E117,F117)</f>
        <v>0</v>
      </c>
      <c r="E117" s="16">
        <v>0</v>
      </c>
      <c r="F117" s="16" t="s">
        <v>66</v>
      </c>
      <c r="G117" s="16">
        <f>SUM(H117,I117)</f>
        <v>0</v>
      </c>
      <c r="H117" s="16">
        <v>0</v>
      </c>
      <c r="I117" s="16" t="s">
        <v>66</v>
      </c>
      <c r="J117" s="16">
        <f>SUM(K117,L117)</f>
        <v>0</v>
      </c>
      <c r="K117" s="16">
        <v>0</v>
      </c>
      <c r="L117" s="16" t="s">
        <v>66</v>
      </c>
    </row>
    <row r="118" spans="1:12" ht="13.5">
      <c r="A118" s="35">
        <v>4545</v>
      </c>
      <c r="B118" s="15" t="s">
        <v>539</v>
      </c>
      <c r="C118" s="14"/>
      <c r="D118" s="16">
        <f>SUM(E118,F118)</f>
        <v>0</v>
      </c>
      <c r="E118" s="16">
        <v>0</v>
      </c>
      <c r="F118" s="16" t="s">
        <v>66</v>
      </c>
      <c r="G118" s="16">
        <f>SUM(H118,I118)</f>
        <v>0</v>
      </c>
      <c r="H118" s="16">
        <v>0</v>
      </c>
      <c r="I118" s="16" t="s">
        <v>66</v>
      </c>
      <c r="J118" s="16">
        <f>SUM(K118,L118)</f>
        <v>0</v>
      </c>
      <c r="K118" s="16">
        <v>0</v>
      </c>
      <c r="L118" s="16" t="s">
        <v>66</v>
      </c>
    </row>
    <row r="119" spans="1:12" ht="13.5">
      <c r="A119" s="35">
        <v>4546</v>
      </c>
      <c r="B119" s="15" t="s">
        <v>540</v>
      </c>
      <c r="C119" s="14"/>
      <c r="D119" s="16">
        <f>SUM(E119,F119)</f>
        <v>0</v>
      </c>
      <c r="E119" s="16">
        <v>0</v>
      </c>
      <c r="F119" s="16" t="s">
        <v>66</v>
      </c>
      <c r="G119" s="16">
        <f>SUM(H119,I119)</f>
        <v>0</v>
      </c>
      <c r="H119" s="16">
        <v>0</v>
      </c>
      <c r="I119" s="16" t="s">
        <v>66</v>
      </c>
      <c r="J119" s="16">
        <f>SUM(K119,L119)</f>
        <v>0</v>
      </c>
      <c r="K119" s="16">
        <v>0</v>
      </c>
      <c r="L119" s="16" t="s">
        <v>66</v>
      </c>
    </row>
    <row r="120" spans="1:12" ht="27">
      <c r="A120" s="40">
        <v>4600</v>
      </c>
      <c r="B120" s="39" t="s">
        <v>549</v>
      </c>
      <c r="C120" s="38" t="s">
        <v>411</v>
      </c>
      <c r="D120" s="41">
        <f>SUM(D122,D126,D132)</f>
        <v>21450000</v>
      </c>
      <c r="E120" s="41">
        <f>SUM(E122,E126,E132)</f>
        <v>21450000</v>
      </c>
      <c r="F120" s="41" t="s">
        <v>66</v>
      </c>
      <c r="G120" s="41">
        <f>SUM(G122,G126,G132)</f>
        <v>21005000</v>
      </c>
      <c r="H120" s="41">
        <f>SUM(H122,H126,H132)</f>
        <v>21005000</v>
      </c>
      <c r="I120" s="41" t="s">
        <v>66</v>
      </c>
      <c r="J120" s="41">
        <f>SUM(J122,J126,J132)</f>
        <v>18717950</v>
      </c>
      <c r="K120" s="41">
        <f>SUM(K122,K126,K132)</f>
        <v>18717950</v>
      </c>
      <c r="L120" s="41" t="s">
        <v>66</v>
      </c>
    </row>
    <row r="121" spans="1:12" ht="13.5">
      <c r="A121" s="35"/>
      <c r="B121" s="15" t="s">
        <v>409</v>
      </c>
      <c r="C121" s="14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3.5">
      <c r="A122" s="35">
        <v>4610</v>
      </c>
      <c r="B122" s="15" t="s">
        <v>550</v>
      </c>
      <c r="C122" s="14"/>
      <c r="D122" s="16">
        <f>SUM(D124:D125)</f>
        <v>0</v>
      </c>
      <c r="E122" s="16">
        <f>SUM(E124:E125)</f>
        <v>0</v>
      </c>
      <c r="F122" s="16" t="s">
        <v>66</v>
      </c>
      <c r="G122" s="16">
        <f>SUM(G124:G125)</f>
        <v>0</v>
      </c>
      <c r="H122" s="16">
        <f>SUM(H124:H125)</f>
        <v>0</v>
      </c>
      <c r="I122" s="16" t="s">
        <v>66</v>
      </c>
      <c r="J122" s="16">
        <f>SUM(J124:J125)</f>
        <v>0</v>
      </c>
      <c r="K122" s="16">
        <f>SUM(K124:K125)</f>
        <v>0</v>
      </c>
      <c r="L122" s="16" t="s">
        <v>66</v>
      </c>
    </row>
    <row r="123" spans="1:12" ht="13.5">
      <c r="A123" s="35"/>
      <c r="B123" s="15" t="s">
        <v>409</v>
      </c>
      <c r="C123" s="14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27">
      <c r="A124" s="35">
        <v>4610</v>
      </c>
      <c r="B124" s="15" t="s">
        <v>551</v>
      </c>
      <c r="C124" s="14" t="s">
        <v>552</v>
      </c>
      <c r="D124" s="16">
        <f>SUM(E124,F124)</f>
        <v>0</v>
      </c>
      <c r="E124" s="16">
        <v>0</v>
      </c>
      <c r="F124" s="16" t="s">
        <v>66</v>
      </c>
      <c r="G124" s="16">
        <f>SUM(H124,I124)</f>
        <v>0</v>
      </c>
      <c r="H124" s="16">
        <v>0</v>
      </c>
      <c r="I124" s="16" t="s">
        <v>66</v>
      </c>
      <c r="J124" s="16">
        <f>SUM(K124,L124)</f>
        <v>0</v>
      </c>
      <c r="K124" s="16">
        <v>0</v>
      </c>
      <c r="L124" s="16" t="s">
        <v>66</v>
      </c>
    </row>
    <row r="125" spans="1:12" ht="27">
      <c r="A125" s="35">
        <v>4620</v>
      </c>
      <c r="B125" s="15" t="s">
        <v>553</v>
      </c>
      <c r="C125" s="14" t="s">
        <v>554</v>
      </c>
      <c r="D125" s="16">
        <f>SUM(E125,F125)</f>
        <v>0</v>
      </c>
      <c r="E125" s="16">
        <v>0</v>
      </c>
      <c r="F125" s="16" t="s">
        <v>66</v>
      </c>
      <c r="G125" s="16">
        <f>SUM(H125,I125)</f>
        <v>0</v>
      </c>
      <c r="H125" s="16">
        <v>0</v>
      </c>
      <c r="I125" s="16" t="s">
        <v>66</v>
      </c>
      <c r="J125" s="16">
        <f>SUM(K125,L125)</f>
        <v>0</v>
      </c>
      <c r="K125" s="16">
        <v>0</v>
      </c>
      <c r="L125" s="16" t="s">
        <v>66</v>
      </c>
    </row>
    <row r="126" spans="1:12" ht="40.5">
      <c r="A126" s="35">
        <v>4630</v>
      </c>
      <c r="B126" s="15" t="s">
        <v>555</v>
      </c>
      <c r="C126" s="14" t="s">
        <v>411</v>
      </c>
      <c r="D126" s="16">
        <f>SUM(D128:D131)</f>
        <v>21450000</v>
      </c>
      <c r="E126" s="16">
        <f>SUM(E128:E131)</f>
        <v>21450000</v>
      </c>
      <c r="F126" s="16" t="s">
        <v>66</v>
      </c>
      <c r="G126" s="16">
        <f>SUM(G128:G131)</f>
        <v>21005000</v>
      </c>
      <c r="H126" s="16">
        <f>SUM(H128:H131)</f>
        <v>21005000</v>
      </c>
      <c r="I126" s="16" t="s">
        <v>66</v>
      </c>
      <c r="J126" s="16">
        <f>SUM(J128:J131)</f>
        <v>18717950</v>
      </c>
      <c r="K126" s="16">
        <f>SUM(K128:K131)</f>
        <v>18717950</v>
      </c>
      <c r="L126" s="16" t="s">
        <v>66</v>
      </c>
    </row>
    <row r="127" spans="1:12" ht="13.5">
      <c r="A127" s="35"/>
      <c r="B127" s="15" t="s">
        <v>556</v>
      </c>
      <c r="C127" s="14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3.5">
      <c r="A128" s="35">
        <v>4631</v>
      </c>
      <c r="B128" s="15" t="s">
        <v>557</v>
      </c>
      <c r="C128" s="14" t="s">
        <v>558</v>
      </c>
      <c r="D128" s="16">
        <f>SUM(E128,F128)</f>
        <v>4500000</v>
      </c>
      <c r="E128" s="16">
        <v>4500000</v>
      </c>
      <c r="F128" s="16" t="s">
        <v>66</v>
      </c>
      <c r="G128" s="16">
        <f>SUM(H128,I128)</f>
        <v>2960000</v>
      </c>
      <c r="H128" s="16">
        <v>2960000</v>
      </c>
      <c r="I128" s="16" t="s">
        <v>66</v>
      </c>
      <c r="J128" s="16">
        <f>SUM(K128,L128)</f>
        <v>1960000</v>
      </c>
      <c r="K128" s="16">
        <v>1960000</v>
      </c>
      <c r="L128" s="16" t="s">
        <v>66</v>
      </c>
    </row>
    <row r="129" spans="1:12" ht="27">
      <c r="A129" s="35">
        <v>4632</v>
      </c>
      <c r="B129" s="15" t="s">
        <v>559</v>
      </c>
      <c r="C129" s="14" t="s">
        <v>560</v>
      </c>
      <c r="D129" s="16">
        <f>SUM(E129,F129)</f>
        <v>1000000</v>
      </c>
      <c r="E129" s="16">
        <v>1000000</v>
      </c>
      <c r="F129" s="16" t="s">
        <v>66</v>
      </c>
      <c r="G129" s="16">
        <f>SUM(H129,I129)</f>
        <v>1000000</v>
      </c>
      <c r="H129" s="16">
        <v>1000000</v>
      </c>
      <c r="I129" s="16" t="s">
        <v>66</v>
      </c>
      <c r="J129" s="16">
        <f>SUM(K129,L129)</f>
        <v>0</v>
      </c>
      <c r="K129" s="16">
        <v>0</v>
      </c>
      <c r="L129" s="16" t="s">
        <v>66</v>
      </c>
    </row>
    <row r="130" spans="1:12" ht="13.5">
      <c r="A130" s="35">
        <v>4633</v>
      </c>
      <c r="B130" s="15" t="s">
        <v>561</v>
      </c>
      <c r="C130" s="14" t="s">
        <v>562</v>
      </c>
      <c r="D130" s="16">
        <f>SUM(E130,F130)</f>
        <v>0</v>
      </c>
      <c r="E130" s="16">
        <v>0</v>
      </c>
      <c r="F130" s="16" t="s">
        <v>66</v>
      </c>
      <c r="G130" s="16">
        <f>SUM(H130,I130)</f>
        <v>0</v>
      </c>
      <c r="H130" s="16">
        <v>0</v>
      </c>
      <c r="I130" s="16" t="s">
        <v>66</v>
      </c>
      <c r="J130" s="16">
        <f>SUM(K130,L130)</f>
        <v>0</v>
      </c>
      <c r="K130" s="16">
        <v>0</v>
      </c>
      <c r="L130" s="16" t="s">
        <v>66</v>
      </c>
    </row>
    <row r="131" spans="1:12" ht="13.5">
      <c r="A131" s="35">
        <v>4634</v>
      </c>
      <c r="B131" s="15" t="s">
        <v>563</v>
      </c>
      <c r="C131" s="14" t="s">
        <v>564</v>
      </c>
      <c r="D131" s="16">
        <f>SUM(E131,F131)</f>
        <v>15950000</v>
      </c>
      <c r="E131" s="16">
        <v>15950000</v>
      </c>
      <c r="F131" s="16" t="s">
        <v>66</v>
      </c>
      <c r="G131" s="16">
        <f>SUM(H131,I131)</f>
        <v>17045000</v>
      </c>
      <c r="H131" s="16">
        <v>17045000</v>
      </c>
      <c r="I131" s="16" t="s">
        <v>66</v>
      </c>
      <c r="J131" s="16">
        <f>SUM(K131,L131)</f>
        <v>16757950</v>
      </c>
      <c r="K131" s="16">
        <v>16757950</v>
      </c>
      <c r="L131" s="16" t="s">
        <v>66</v>
      </c>
    </row>
    <row r="132" spans="1:12" ht="13.5">
      <c r="A132" s="35">
        <v>4640</v>
      </c>
      <c r="B132" s="15" t="s">
        <v>565</v>
      </c>
      <c r="C132" s="14" t="s">
        <v>411</v>
      </c>
      <c r="D132" s="16">
        <f>SUM(D134)</f>
        <v>0</v>
      </c>
      <c r="E132" s="16">
        <f>SUM(E134)</f>
        <v>0</v>
      </c>
      <c r="F132" s="16" t="s">
        <v>66</v>
      </c>
      <c r="G132" s="16">
        <f>SUM(G134)</f>
        <v>0</v>
      </c>
      <c r="H132" s="16">
        <f>SUM(H134)</f>
        <v>0</v>
      </c>
      <c r="I132" s="16" t="s">
        <v>66</v>
      </c>
      <c r="J132" s="16">
        <f>SUM(J134)</f>
        <v>0</v>
      </c>
      <c r="K132" s="16">
        <f>SUM(K134)</f>
        <v>0</v>
      </c>
      <c r="L132" s="16" t="s">
        <v>66</v>
      </c>
    </row>
    <row r="133" spans="1:12" ht="13.5">
      <c r="A133" s="35"/>
      <c r="B133" s="15" t="s">
        <v>556</v>
      </c>
      <c r="C133" s="14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3.5">
      <c r="A134" s="35">
        <v>4641</v>
      </c>
      <c r="B134" s="15" t="s">
        <v>566</v>
      </c>
      <c r="C134" s="14" t="s">
        <v>567</v>
      </c>
      <c r="D134" s="16">
        <f>SUM(E134,F134)</f>
        <v>0</v>
      </c>
      <c r="E134" s="16">
        <v>0</v>
      </c>
      <c r="F134" s="16" t="s">
        <v>66</v>
      </c>
      <c r="G134" s="16">
        <f>SUM(H134,I134)</f>
        <v>0</v>
      </c>
      <c r="H134" s="16">
        <v>0</v>
      </c>
      <c r="I134" s="16" t="s">
        <v>66</v>
      </c>
      <c r="J134" s="16">
        <f>SUM(K134,L134)</f>
        <v>0</v>
      </c>
      <c r="K134" s="16">
        <v>0</v>
      </c>
      <c r="L134" s="16" t="s">
        <v>66</v>
      </c>
    </row>
    <row r="135" spans="1:12" ht="40.5">
      <c r="A135" s="40">
        <v>4700</v>
      </c>
      <c r="B135" s="39" t="s">
        <v>568</v>
      </c>
      <c r="C135" s="38" t="s">
        <v>411</v>
      </c>
      <c r="D135" s="41">
        <f aca="true" t="shared" si="11" ref="D135:L135">SUM(D137,D141,D147,D150,D154,D157,D160)</f>
        <v>62885494</v>
      </c>
      <c r="E135" s="41">
        <f t="shared" si="11"/>
        <v>62885494</v>
      </c>
      <c r="F135" s="41">
        <f t="shared" si="11"/>
        <v>0</v>
      </c>
      <c r="G135" s="41">
        <f t="shared" si="11"/>
        <v>49465667</v>
      </c>
      <c r="H135" s="41">
        <f t="shared" si="11"/>
        <v>49465667</v>
      </c>
      <c r="I135" s="41">
        <f t="shared" si="11"/>
        <v>0</v>
      </c>
      <c r="J135" s="41">
        <f t="shared" si="11"/>
        <v>2655758</v>
      </c>
      <c r="K135" s="41">
        <f t="shared" si="11"/>
        <v>2655758</v>
      </c>
      <c r="L135" s="41">
        <f t="shared" si="11"/>
        <v>0</v>
      </c>
    </row>
    <row r="136" spans="1:12" ht="13.5">
      <c r="A136" s="35"/>
      <c r="B136" s="15" t="s">
        <v>409</v>
      </c>
      <c r="C136" s="14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40.5">
      <c r="A137" s="35">
        <v>4710</v>
      </c>
      <c r="B137" s="15" t="s">
        <v>569</v>
      </c>
      <c r="C137" s="14" t="s">
        <v>411</v>
      </c>
      <c r="D137" s="16">
        <f>SUM(D139:D140)</f>
        <v>2300000</v>
      </c>
      <c r="E137" s="16">
        <f>SUM(E139:E140)</f>
        <v>2300000</v>
      </c>
      <c r="F137" s="16" t="s">
        <v>66</v>
      </c>
      <c r="G137" s="16">
        <f>SUM(G139:G140)</f>
        <v>1300000</v>
      </c>
      <c r="H137" s="16">
        <f>SUM(H139:H140)</f>
        <v>1300000</v>
      </c>
      <c r="I137" s="16" t="s">
        <v>66</v>
      </c>
      <c r="J137" s="16">
        <f>SUM(J139:J140)</f>
        <v>101860</v>
      </c>
      <c r="K137" s="16">
        <f>SUM(K139:K140)</f>
        <v>101860</v>
      </c>
      <c r="L137" s="16" t="s">
        <v>66</v>
      </c>
    </row>
    <row r="138" spans="1:12" ht="13.5">
      <c r="A138" s="35"/>
      <c r="B138" s="15" t="s">
        <v>556</v>
      </c>
      <c r="C138" s="14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40.5">
      <c r="A139" s="35">
        <v>4711</v>
      </c>
      <c r="B139" s="15" t="s">
        <v>570</v>
      </c>
      <c r="C139" s="14" t="s">
        <v>571</v>
      </c>
      <c r="D139" s="16">
        <f>SUM(E139,F139)</f>
        <v>0</v>
      </c>
      <c r="E139" s="16">
        <v>0</v>
      </c>
      <c r="F139" s="16" t="s">
        <v>66</v>
      </c>
      <c r="G139" s="16">
        <f>SUM(H139,I139)</f>
        <v>0</v>
      </c>
      <c r="H139" s="16">
        <v>0</v>
      </c>
      <c r="I139" s="16" t="s">
        <v>66</v>
      </c>
      <c r="J139" s="16">
        <f>SUM(K139,L139)</f>
        <v>0</v>
      </c>
      <c r="K139" s="16">
        <v>0</v>
      </c>
      <c r="L139" s="16" t="s">
        <v>66</v>
      </c>
    </row>
    <row r="140" spans="1:12" ht="27">
      <c r="A140" s="35">
        <v>4712</v>
      </c>
      <c r="B140" s="15" t="s">
        <v>572</v>
      </c>
      <c r="C140" s="14" t="s">
        <v>573</v>
      </c>
      <c r="D140" s="16">
        <f>SUM(E140,F140)</f>
        <v>2300000</v>
      </c>
      <c r="E140" s="16">
        <v>2300000</v>
      </c>
      <c r="F140" s="16" t="s">
        <v>66</v>
      </c>
      <c r="G140" s="16">
        <f>SUM(H140,I140)</f>
        <v>1300000</v>
      </c>
      <c r="H140" s="16">
        <v>1300000</v>
      </c>
      <c r="I140" s="16" t="s">
        <v>66</v>
      </c>
      <c r="J140" s="16">
        <f>SUM(K140,L140)</f>
        <v>101860</v>
      </c>
      <c r="K140" s="16">
        <v>101860</v>
      </c>
      <c r="L140" s="16" t="s">
        <v>66</v>
      </c>
    </row>
    <row r="141" spans="1:12" ht="54">
      <c r="A141" s="35">
        <v>4720</v>
      </c>
      <c r="B141" s="15" t="s">
        <v>574</v>
      </c>
      <c r="C141" s="14" t="s">
        <v>411</v>
      </c>
      <c r="D141" s="16">
        <f>SUM(D143:D146)</f>
        <v>2350000</v>
      </c>
      <c r="E141" s="16">
        <f>SUM(E143:E146)</f>
        <v>2350000</v>
      </c>
      <c r="F141" s="16" t="s">
        <v>66</v>
      </c>
      <c r="G141" s="16">
        <f>SUM(G143:G146)</f>
        <v>2300000</v>
      </c>
      <c r="H141" s="16">
        <f>SUM(H143:H146)</f>
        <v>2300000</v>
      </c>
      <c r="I141" s="16" t="s">
        <v>66</v>
      </c>
      <c r="J141" s="16">
        <f>SUM(J143:J146)</f>
        <v>904783</v>
      </c>
      <c r="K141" s="16">
        <f>SUM(K143:K146)</f>
        <v>904783</v>
      </c>
      <c r="L141" s="16" t="s">
        <v>66</v>
      </c>
    </row>
    <row r="142" spans="1:12" ht="13.5">
      <c r="A142" s="35"/>
      <c r="B142" s="15" t="s">
        <v>556</v>
      </c>
      <c r="C142" s="14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3.5">
      <c r="A143" s="35">
        <v>4721</v>
      </c>
      <c r="B143" s="15" t="s">
        <v>575</v>
      </c>
      <c r="C143" s="14" t="s">
        <v>576</v>
      </c>
      <c r="D143" s="16">
        <f>SUM(E143,F143)</f>
        <v>0</v>
      </c>
      <c r="E143" s="16">
        <v>0</v>
      </c>
      <c r="F143" s="16" t="s">
        <v>66</v>
      </c>
      <c r="G143" s="16">
        <f>SUM(H143,I143)</f>
        <v>0</v>
      </c>
      <c r="H143" s="16">
        <v>0</v>
      </c>
      <c r="I143" s="16" t="s">
        <v>66</v>
      </c>
      <c r="J143" s="16">
        <f>SUM(K143,L143)</f>
        <v>0</v>
      </c>
      <c r="K143" s="16">
        <v>0</v>
      </c>
      <c r="L143" s="16" t="s">
        <v>66</v>
      </c>
    </row>
    <row r="144" spans="1:12" ht="13.5">
      <c r="A144" s="35">
        <v>4722</v>
      </c>
      <c r="B144" s="15" t="s">
        <v>577</v>
      </c>
      <c r="C144" s="14" t="s">
        <v>578</v>
      </c>
      <c r="D144" s="16">
        <f>SUM(E144,F144)</f>
        <v>150000</v>
      </c>
      <c r="E144" s="16">
        <v>150000</v>
      </c>
      <c r="F144" s="16" t="s">
        <v>66</v>
      </c>
      <c r="G144" s="16">
        <f>SUM(H144,I144)</f>
        <v>100000</v>
      </c>
      <c r="H144" s="16">
        <v>100000</v>
      </c>
      <c r="I144" s="16" t="s">
        <v>66</v>
      </c>
      <c r="J144" s="16">
        <f>SUM(K144,L144)</f>
        <v>20000</v>
      </c>
      <c r="K144" s="16">
        <v>20000</v>
      </c>
      <c r="L144" s="16" t="s">
        <v>66</v>
      </c>
    </row>
    <row r="145" spans="1:12" ht="13.5">
      <c r="A145" s="35">
        <v>4723</v>
      </c>
      <c r="B145" s="15" t="s">
        <v>579</v>
      </c>
      <c r="C145" s="14" t="s">
        <v>580</v>
      </c>
      <c r="D145" s="16">
        <f>SUM(E145,F145)</f>
        <v>2200000</v>
      </c>
      <c r="E145" s="16">
        <v>2200000</v>
      </c>
      <c r="F145" s="16" t="s">
        <v>66</v>
      </c>
      <c r="G145" s="16">
        <f>SUM(H145,I145)</f>
        <v>2200000</v>
      </c>
      <c r="H145" s="16">
        <v>2200000</v>
      </c>
      <c r="I145" s="16" t="s">
        <v>66</v>
      </c>
      <c r="J145" s="16">
        <f>SUM(K145,L145)</f>
        <v>884783</v>
      </c>
      <c r="K145" s="16">
        <v>884783</v>
      </c>
      <c r="L145" s="16" t="s">
        <v>66</v>
      </c>
    </row>
    <row r="146" spans="1:12" ht="27">
      <c r="A146" s="35">
        <v>4724</v>
      </c>
      <c r="B146" s="15" t="s">
        <v>581</v>
      </c>
      <c r="C146" s="14" t="s">
        <v>582</v>
      </c>
      <c r="D146" s="16">
        <f>SUM(E146,F146)</f>
        <v>0</v>
      </c>
      <c r="E146" s="16">
        <v>0</v>
      </c>
      <c r="F146" s="16" t="s">
        <v>66</v>
      </c>
      <c r="G146" s="16">
        <f>SUM(H146,I146)</f>
        <v>0</v>
      </c>
      <c r="H146" s="16">
        <v>0</v>
      </c>
      <c r="I146" s="16" t="s">
        <v>66</v>
      </c>
      <c r="J146" s="16">
        <f>SUM(K146,L146)</f>
        <v>0</v>
      </c>
      <c r="K146" s="16">
        <v>0</v>
      </c>
      <c r="L146" s="16" t="s">
        <v>66</v>
      </c>
    </row>
    <row r="147" spans="1:12" ht="27">
      <c r="A147" s="35">
        <v>4730</v>
      </c>
      <c r="B147" s="15" t="s">
        <v>583</v>
      </c>
      <c r="C147" s="14" t="s">
        <v>411</v>
      </c>
      <c r="D147" s="16">
        <f>SUM(D149)</f>
        <v>0</v>
      </c>
      <c r="E147" s="16">
        <f>SUM(E149)</f>
        <v>0</v>
      </c>
      <c r="F147" s="16" t="s">
        <v>66</v>
      </c>
      <c r="G147" s="16">
        <f>SUM(G149)</f>
        <v>0</v>
      </c>
      <c r="H147" s="16">
        <f>SUM(H149)</f>
        <v>0</v>
      </c>
      <c r="I147" s="16" t="s">
        <v>66</v>
      </c>
      <c r="J147" s="16">
        <f>SUM(J149)</f>
        <v>0</v>
      </c>
      <c r="K147" s="16">
        <f>SUM(K149)</f>
        <v>0</v>
      </c>
      <c r="L147" s="16" t="s">
        <v>66</v>
      </c>
    </row>
    <row r="148" spans="1:12" ht="13.5">
      <c r="A148" s="35"/>
      <c r="B148" s="15" t="s">
        <v>210</v>
      </c>
      <c r="C148" s="14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7">
      <c r="A149" s="35">
        <v>4731</v>
      </c>
      <c r="B149" s="15" t="s">
        <v>584</v>
      </c>
      <c r="C149" s="14" t="s">
        <v>585</v>
      </c>
      <c r="D149" s="16">
        <f>SUM(E149,F149)</f>
        <v>0</v>
      </c>
      <c r="E149" s="16">
        <v>0</v>
      </c>
      <c r="F149" s="16" t="s">
        <v>66</v>
      </c>
      <c r="G149" s="16">
        <f>SUM(H149,I149)</f>
        <v>0</v>
      </c>
      <c r="H149" s="16">
        <v>0</v>
      </c>
      <c r="I149" s="16" t="s">
        <v>66</v>
      </c>
      <c r="J149" s="16">
        <f>SUM(K149,L149)</f>
        <v>0</v>
      </c>
      <c r="K149" s="16">
        <v>0</v>
      </c>
      <c r="L149" s="16" t="s">
        <v>66</v>
      </c>
    </row>
    <row r="150" spans="1:12" ht="54">
      <c r="A150" s="35">
        <v>4740</v>
      </c>
      <c r="B150" s="15" t="s">
        <v>586</v>
      </c>
      <c r="C150" s="14" t="s">
        <v>411</v>
      </c>
      <c r="D150" s="16">
        <f>SUM(D152:D153)</f>
        <v>3000000</v>
      </c>
      <c r="E150" s="16">
        <f>SUM(E152:E153)</f>
        <v>3000000</v>
      </c>
      <c r="F150" s="16" t="s">
        <v>66</v>
      </c>
      <c r="G150" s="16">
        <f>SUM(G152:G153)</f>
        <v>2950000</v>
      </c>
      <c r="H150" s="16">
        <f>SUM(H152:H153)</f>
        <v>2950000</v>
      </c>
      <c r="I150" s="16" t="s">
        <v>66</v>
      </c>
      <c r="J150" s="16">
        <f>SUM(J152:J153)</f>
        <v>1649115</v>
      </c>
      <c r="K150" s="16">
        <f>SUM(K152:K153)</f>
        <v>1649115</v>
      </c>
      <c r="L150" s="16" t="s">
        <v>66</v>
      </c>
    </row>
    <row r="151" spans="1:12" ht="13.5">
      <c r="A151" s="35"/>
      <c r="B151" s="15" t="s">
        <v>210</v>
      </c>
      <c r="C151" s="14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7">
      <c r="A152" s="35">
        <v>4741</v>
      </c>
      <c r="B152" s="15" t="s">
        <v>587</v>
      </c>
      <c r="C152" s="14" t="s">
        <v>588</v>
      </c>
      <c r="D152" s="16">
        <f>SUM(E152,F152)</f>
        <v>3000000</v>
      </c>
      <c r="E152" s="16">
        <v>3000000</v>
      </c>
      <c r="F152" s="16" t="s">
        <v>66</v>
      </c>
      <c r="G152" s="16">
        <f>SUM(H152,I152)</f>
        <v>2950000</v>
      </c>
      <c r="H152" s="16">
        <v>2950000</v>
      </c>
      <c r="I152" s="16" t="s">
        <v>66</v>
      </c>
      <c r="J152" s="16">
        <f>SUM(K152,L152)</f>
        <v>1649115</v>
      </c>
      <c r="K152" s="16">
        <v>1649115</v>
      </c>
      <c r="L152" s="16" t="s">
        <v>66</v>
      </c>
    </row>
    <row r="153" spans="1:12" ht="27">
      <c r="A153" s="35">
        <v>4742</v>
      </c>
      <c r="B153" s="15" t="s">
        <v>589</v>
      </c>
      <c r="C153" s="14" t="s">
        <v>590</v>
      </c>
      <c r="D153" s="16">
        <f>SUM(E153,F153)</f>
        <v>0</v>
      </c>
      <c r="E153" s="16">
        <v>0</v>
      </c>
      <c r="F153" s="16" t="s">
        <v>66</v>
      </c>
      <c r="G153" s="16">
        <f>SUM(H153,I153)</f>
        <v>0</v>
      </c>
      <c r="H153" s="16">
        <v>0</v>
      </c>
      <c r="I153" s="16" t="s">
        <v>66</v>
      </c>
      <c r="J153" s="16">
        <f>SUM(K153,L153)</f>
        <v>0</v>
      </c>
      <c r="K153" s="16">
        <v>0</v>
      </c>
      <c r="L153" s="16" t="s">
        <v>66</v>
      </c>
    </row>
    <row r="154" spans="1:12" ht="40.5">
      <c r="A154" s="35">
        <v>4750</v>
      </c>
      <c r="B154" s="15" t="s">
        <v>591</v>
      </c>
      <c r="C154" s="14" t="s">
        <v>411</v>
      </c>
      <c r="D154" s="16">
        <f>SUM(D156)</f>
        <v>0</v>
      </c>
      <c r="E154" s="16">
        <f>SUM(E156)</f>
        <v>0</v>
      </c>
      <c r="F154" s="16" t="s">
        <v>66</v>
      </c>
      <c r="G154" s="16">
        <f>SUM(G156)</f>
        <v>0</v>
      </c>
      <c r="H154" s="16">
        <f>SUM(H156)</f>
        <v>0</v>
      </c>
      <c r="I154" s="16" t="s">
        <v>66</v>
      </c>
      <c r="J154" s="16">
        <f>SUM(J156)</f>
        <v>0</v>
      </c>
      <c r="K154" s="16">
        <f>SUM(K156)</f>
        <v>0</v>
      </c>
      <c r="L154" s="16" t="s">
        <v>66</v>
      </c>
    </row>
    <row r="155" spans="1:12" ht="13.5">
      <c r="A155" s="35"/>
      <c r="B155" s="15" t="s">
        <v>210</v>
      </c>
      <c r="C155" s="14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40.5">
      <c r="A156" s="35">
        <v>4751</v>
      </c>
      <c r="B156" s="15" t="s">
        <v>592</v>
      </c>
      <c r="C156" s="14" t="s">
        <v>593</v>
      </c>
      <c r="D156" s="16">
        <f>SUM(E156,F156)</f>
        <v>0</v>
      </c>
      <c r="E156" s="16">
        <v>0</v>
      </c>
      <c r="F156" s="16" t="s">
        <v>66</v>
      </c>
      <c r="G156" s="16">
        <f>SUM(H156,I156)</f>
        <v>0</v>
      </c>
      <c r="H156" s="16">
        <v>0</v>
      </c>
      <c r="I156" s="16" t="s">
        <v>66</v>
      </c>
      <c r="J156" s="16">
        <f>SUM(K156,L156)</f>
        <v>0</v>
      </c>
      <c r="K156" s="16">
        <v>0</v>
      </c>
      <c r="L156" s="16" t="s">
        <v>66</v>
      </c>
    </row>
    <row r="157" spans="1:12" ht="13.5">
      <c r="A157" s="35">
        <v>4760</v>
      </c>
      <c r="B157" s="15" t="s">
        <v>594</v>
      </c>
      <c r="C157" s="14" t="s">
        <v>411</v>
      </c>
      <c r="D157" s="16">
        <f>SUM(D159)</f>
        <v>0</v>
      </c>
      <c r="E157" s="16">
        <f>SUM(E159)</f>
        <v>0</v>
      </c>
      <c r="F157" s="16" t="s">
        <v>66</v>
      </c>
      <c r="G157" s="16">
        <f>SUM(G159)</f>
        <v>10000000</v>
      </c>
      <c r="H157" s="16">
        <f>SUM(H159)</f>
        <v>10000000</v>
      </c>
      <c r="I157" s="16" t="s">
        <v>66</v>
      </c>
      <c r="J157" s="16">
        <f>SUM(J159)</f>
        <v>0</v>
      </c>
      <c r="K157" s="16">
        <f>SUM(K159)</f>
        <v>0</v>
      </c>
      <c r="L157" s="16" t="s">
        <v>66</v>
      </c>
    </row>
    <row r="158" spans="1:12" ht="13.5">
      <c r="A158" s="35"/>
      <c r="B158" s="15" t="s">
        <v>210</v>
      </c>
      <c r="C158" s="14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3.5">
      <c r="A159" s="35">
        <v>4761</v>
      </c>
      <c r="B159" s="15" t="s">
        <v>595</v>
      </c>
      <c r="C159" s="14" t="s">
        <v>596</v>
      </c>
      <c r="D159" s="16">
        <f>SUM(E159,F159)</f>
        <v>0</v>
      </c>
      <c r="E159" s="16">
        <v>0</v>
      </c>
      <c r="F159" s="16" t="s">
        <v>66</v>
      </c>
      <c r="G159" s="16">
        <f>SUM(H159,I159)</f>
        <v>10000000</v>
      </c>
      <c r="H159" s="16">
        <v>10000000</v>
      </c>
      <c r="I159" s="16" t="s">
        <v>66</v>
      </c>
      <c r="J159" s="16">
        <f>SUM(K159,L159)</f>
        <v>0</v>
      </c>
      <c r="K159" s="16">
        <v>0</v>
      </c>
      <c r="L159" s="16" t="s">
        <v>66</v>
      </c>
    </row>
    <row r="160" spans="1:12" ht="13.5">
      <c r="A160" s="35">
        <v>4770</v>
      </c>
      <c r="B160" s="15" t="s">
        <v>597</v>
      </c>
      <c r="C160" s="14" t="s">
        <v>411</v>
      </c>
      <c r="D160" s="16">
        <f aca="true" t="shared" si="12" ref="D160:L160">SUM(D162)</f>
        <v>55235494</v>
      </c>
      <c r="E160" s="16">
        <f t="shared" si="12"/>
        <v>55235494</v>
      </c>
      <c r="F160" s="16">
        <f t="shared" si="12"/>
        <v>0</v>
      </c>
      <c r="G160" s="16">
        <f t="shared" si="12"/>
        <v>32915667</v>
      </c>
      <c r="H160" s="16">
        <f t="shared" si="12"/>
        <v>32915667</v>
      </c>
      <c r="I160" s="16">
        <f t="shared" si="12"/>
        <v>0</v>
      </c>
      <c r="J160" s="16">
        <f t="shared" si="12"/>
        <v>0</v>
      </c>
      <c r="K160" s="16">
        <f t="shared" si="12"/>
        <v>0</v>
      </c>
      <c r="L160" s="16">
        <f t="shared" si="12"/>
        <v>0</v>
      </c>
    </row>
    <row r="161" spans="1:12" ht="13.5">
      <c r="A161" s="35"/>
      <c r="B161" s="15" t="s">
        <v>210</v>
      </c>
      <c r="C161" s="14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3.5">
      <c r="A162" s="35">
        <v>4771</v>
      </c>
      <c r="B162" s="15" t="s">
        <v>598</v>
      </c>
      <c r="C162" s="14" t="s">
        <v>599</v>
      </c>
      <c r="D162" s="16">
        <v>55235494</v>
      </c>
      <c r="E162" s="16">
        <v>55235494</v>
      </c>
      <c r="F162" s="16">
        <v>0</v>
      </c>
      <c r="G162" s="16">
        <v>32915667</v>
      </c>
      <c r="H162" s="16">
        <v>32915667</v>
      </c>
      <c r="I162" s="16">
        <v>0</v>
      </c>
      <c r="J162" s="16">
        <v>0</v>
      </c>
      <c r="K162" s="16">
        <v>0</v>
      </c>
      <c r="L162" s="16">
        <v>0</v>
      </c>
    </row>
    <row r="163" spans="1:12" ht="40.5">
      <c r="A163" s="35">
        <v>4772</v>
      </c>
      <c r="B163" s="15" t="s">
        <v>600</v>
      </c>
      <c r="C163" s="14" t="s">
        <v>411</v>
      </c>
      <c r="D163" s="16">
        <f>SUM(E163,F163)</f>
        <v>0</v>
      </c>
      <c r="E163" s="16">
        <v>0</v>
      </c>
      <c r="F163" s="16" t="s">
        <v>66</v>
      </c>
      <c r="G163" s="16">
        <f>SUM(H163,I163)</f>
        <v>0</v>
      </c>
      <c r="H163" s="16">
        <v>0</v>
      </c>
      <c r="I163" s="16" t="s">
        <v>66</v>
      </c>
      <c r="J163" s="16">
        <f>SUM(K163,L163)</f>
        <v>0</v>
      </c>
      <c r="K163" s="16">
        <v>0</v>
      </c>
      <c r="L163" s="16" t="s">
        <v>66</v>
      </c>
    </row>
    <row r="164" spans="1:12" ht="40.5">
      <c r="A164" s="28">
        <v>5000</v>
      </c>
      <c r="B164" s="9" t="s">
        <v>601</v>
      </c>
      <c r="C164" s="8" t="s">
        <v>411</v>
      </c>
      <c r="D164" s="10">
        <f>SUM(D166,D184,D190,D193,D199)</f>
        <v>200000000</v>
      </c>
      <c r="E164" s="10" t="s">
        <v>66</v>
      </c>
      <c r="F164" s="10">
        <f>SUM(F166,F184,F190,F193,F199)</f>
        <v>200000000</v>
      </c>
      <c r="G164" s="10">
        <f>SUM(G166,G184,G190,G193,G199)</f>
        <v>308899500</v>
      </c>
      <c r="H164" s="10" t="s">
        <v>66</v>
      </c>
      <c r="I164" s="10">
        <f>SUM(I166,I184,I190,I193,I199)</f>
        <v>308899500</v>
      </c>
      <c r="J164" s="10">
        <f>SUM(J166,J184,J190,J193,J199)</f>
        <v>63295758</v>
      </c>
      <c r="K164" s="10" t="s">
        <v>66</v>
      </c>
      <c r="L164" s="10">
        <f>SUM(L166,L184,L190,L193,L199)</f>
        <v>63295758</v>
      </c>
    </row>
    <row r="165" spans="1:12" ht="13.5">
      <c r="A165" s="35"/>
      <c r="B165" s="15" t="s">
        <v>409</v>
      </c>
      <c r="C165" s="14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27">
      <c r="A166" s="40">
        <v>5100</v>
      </c>
      <c r="B166" s="39" t="s">
        <v>602</v>
      </c>
      <c r="C166" s="38" t="s">
        <v>411</v>
      </c>
      <c r="D166" s="41">
        <f>SUM(D168,D173,D178)</f>
        <v>200000000</v>
      </c>
      <c r="E166" s="41" t="s">
        <v>66</v>
      </c>
      <c r="F166" s="41">
        <f>SUM(F168,F173,F178)</f>
        <v>200000000</v>
      </c>
      <c r="G166" s="41">
        <f>SUM(G168,G173,G178)</f>
        <v>306899500</v>
      </c>
      <c r="H166" s="41" t="s">
        <v>66</v>
      </c>
      <c r="I166" s="41">
        <f>SUM(I168,I173,I178)</f>
        <v>306899500</v>
      </c>
      <c r="J166" s="41">
        <f>SUM(J168,J173,J178)</f>
        <v>61295758</v>
      </c>
      <c r="K166" s="41" t="s">
        <v>66</v>
      </c>
      <c r="L166" s="41">
        <f>SUM(L168,L173,L178)</f>
        <v>61295758</v>
      </c>
    </row>
    <row r="167" spans="1:12" ht="13.5">
      <c r="A167" s="35"/>
      <c r="B167" s="15" t="s">
        <v>409</v>
      </c>
      <c r="C167" s="14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27">
      <c r="A168" s="56">
        <v>5110</v>
      </c>
      <c r="B168" s="12" t="s">
        <v>603</v>
      </c>
      <c r="C168" s="11" t="s">
        <v>411</v>
      </c>
      <c r="D168" s="13">
        <f>SUM(D170:D172)</f>
        <v>191560000</v>
      </c>
      <c r="E168" s="13" t="s">
        <v>66</v>
      </c>
      <c r="F168" s="13">
        <f>SUM(F170:F172)</f>
        <v>191560000</v>
      </c>
      <c r="G168" s="13">
        <f>SUM(G170:G172)</f>
        <v>159604180</v>
      </c>
      <c r="H168" s="13" t="s">
        <v>66</v>
      </c>
      <c r="I168" s="13">
        <f>SUM(I170:I172)</f>
        <v>159604180</v>
      </c>
      <c r="J168" s="13">
        <f>SUM(J170:J172)</f>
        <v>36659468</v>
      </c>
      <c r="K168" s="13" t="s">
        <v>66</v>
      </c>
      <c r="L168" s="13">
        <f>SUM(L170:L172)</f>
        <v>36659468</v>
      </c>
    </row>
    <row r="169" spans="1:12" ht="13.5">
      <c r="A169" s="35"/>
      <c r="B169" s="15" t="s">
        <v>210</v>
      </c>
      <c r="C169" s="14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3.5">
      <c r="A170" s="35">
        <v>5111</v>
      </c>
      <c r="B170" s="15" t="s">
        <v>604</v>
      </c>
      <c r="C170" s="14" t="s">
        <v>605</v>
      </c>
      <c r="D170" s="16">
        <f>SUM(E170,F170)</f>
        <v>0</v>
      </c>
      <c r="E170" s="16" t="s">
        <v>66</v>
      </c>
      <c r="F170" s="16">
        <v>0</v>
      </c>
      <c r="G170" s="16">
        <f>SUM(H170,I170)</f>
        <v>0</v>
      </c>
      <c r="H170" s="16" t="s">
        <v>66</v>
      </c>
      <c r="I170" s="16">
        <v>0</v>
      </c>
      <c r="J170" s="16">
        <f>SUM(K170,L170)</f>
        <v>0</v>
      </c>
      <c r="K170" s="16" t="s">
        <v>66</v>
      </c>
      <c r="L170" s="16">
        <v>0</v>
      </c>
    </row>
    <row r="171" spans="1:12" ht="13.5">
      <c r="A171" s="35">
        <v>5112</v>
      </c>
      <c r="B171" s="15" t="s">
        <v>606</v>
      </c>
      <c r="C171" s="14" t="s">
        <v>607</v>
      </c>
      <c r="D171" s="16">
        <f>SUM(E171,F171)</f>
        <v>0</v>
      </c>
      <c r="E171" s="16" t="s">
        <v>66</v>
      </c>
      <c r="F171" s="16">
        <v>0</v>
      </c>
      <c r="G171" s="16">
        <f>SUM(H171,I171)</f>
        <v>15095800</v>
      </c>
      <c r="H171" s="16" t="s">
        <v>66</v>
      </c>
      <c r="I171" s="16">
        <v>15095800</v>
      </c>
      <c r="J171" s="16">
        <f>SUM(K171,L171)</f>
        <v>14789452</v>
      </c>
      <c r="K171" s="16" t="s">
        <v>66</v>
      </c>
      <c r="L171" s="16">
        <v>14789452</v>
      </c>
    </row>
    <row r="172" spans="1:12" ht="27">
      <c r="A172" s="35">
        <v>5113</v>
      </c>
      <c r="B172" s="15" t="s">
        <v>608</v>
      </c>
      <c r="C172" s="14" t="s">
        <v>609</v>
      </c>
      <c r="D172" s="16">
        <f>SUM(E172,F172)</f>
        <v>191560000</v>
      </c>
      <c r="E172" s="16" t="s">
        <v>66</v>
      </c>
      <c r="F172" s="16">
        <v>191560000</v>
      </c>
      <c r="G172" s="16">
        <f>SUM(H172,I172)</f>
        <v>144508380</v>
      </c>
      <c r="H172" s="16" t="s">
        <v>66</v>
      </c>
      <c r="I172" s="16">
        <v>144508380</v>
      </c>
      <c r="J172" s="16">
        <f>SUM(K172,L172)</f>
        <v>21870016</v>
      </c>
      <c r="K172" s="16" t="s">
        <v>66</v>
      </c>
      <c r="L172" s="16">
        <v>21870016</v>
      </c>
    </row>
    <row r="173" spans="1:12" ht="27">
      <c r="A173" s="56">
        <v>5120</v>
      </c>
      <c r="B173" s="12" t="s">
        <v>610</v>
      </c>
      <c r="C173" s="11" t="s">
        <v>411</v>
      </c>
      <c r="D173" s="13">
        <f>SUM(D175:D177)</f>
        <v>8440000</v>
      </c>
      <c r="E173" s="13" t="s">
        <v>66</v>
      </c>
      <c r="F173" s="13">
        <f>SUM(F175:F177)</f>
        <v>8440000</v>
      </c>
      <c r="G173" s="13">
        <f>SUM(G175:G177)</f>
        <v>130621320</v>
      </c>
      <c r="H173" s="13" t="s">
        <v>66</v>
      </c>
      <c r="I173" s="13">
        <f>SUM(I175:I177)</f>
        <v>130621320</v>
      </c>
      <c r="J173" s="13">
        <f>SUM(J175:J177)</f>
        <v>9105090</v>
      </c>
      <c r="K173" s="13" t="s">
        <v>66</v>
      </c>
      <c r="L173" s="13">
        <f>SUM(L175:L177)</f>
        <v>9105090</v>
      </c>
    </row>
    <row r="174" spans="1:12" ht="13.5">
      <c r="A174" s="35"/>
      <c r="B174" s="15" t="s">
        <v>210</v>
      </c>
      <c r="C174" s="14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3.5">
      <c r="A175" s="35">
        <v>5121</v>
      </c>
      <c r="B175" s="15" t="s">
        <v>611</v>
      </c>
      <c r="C175" s="14" t="s">
        <v>612</v>
      </c>
      <c r="D175" s="16">
        <f>SUM(E175,F175)</f>
        <v>0</v>
      </c>
      <c r="E175" s="16" t="s">
        <v>66</v>
      </c>
      <c r="F175" s="16">
        <v>0</v>
      </c>
      <c r="G175" s="16">
        <f>SUM(H175,I175)</f>
        <v>116547320</v>
      </c>
      <c r="H175" s="16" t="s">
        <v>66</v>
      </c>
      <c r="I175" s="16">
        <v>116547320</v>
      </c>
      <c r="J175" s="16">
        <f>SUM(K175,L175)</f>
        <v>0</v>
      </c>
      <c r="K175" s="16" t="s">
        <v>66</v>
      </c>
      <c r="L175" s="16">
        <v>0</v>
      </c>
    </row>
    <row r="176" spans="1:12" ht="13.5">
      <c r="A176" s="35">
        <v>5122</v>
      </c>
      <c r="B176" s="15" t="s">
        <v>613</v>
      </c>
      <c r="C176" s="14" t="s">
        <v>614</v>
      </c>
      <c r="D176" s="16">
        <f>SUM(E176,F176)</f>
        <v>5940000</v>
      </c>
      <c r="E176" s="16" t="s">
        <v>66</v>
      </c>
      <c r="F176" s="16">
        <v>5940000</v>
      </c>
      <c r="G176" s="16">
        <f>SUM(H176,I176)</f>
        <v>3940000</v>
      </c>
      <c r="H176" s="16" t="s">
        <v>66</v>
      </c>
      <c r="I176" s="16">
        <v>3940000</v>
      </c>
      <c r="J176" s="16">
        <f>SUM(K176,L176)</f>
        <v>2087600</v>
      </c>
      <c r="K176" s="16" t="s">
        <v>66</v>
      </c>
      <c r="L176" s="16">
        <v>2087600</v>
      </c>
    </row>
    <row r="177" spans="1:12" ht="13.5">
      <c r="A177" s="35">
        <v>5123</v>
      </c>
      <c r="B177" s="15" t="s">
        <v>615</v>
      </c>
      <c r="C177" s="14" t="s">
        <v>616</v>
      </c>
      <c r="D177" s="16">
        <f>SUM(E177,F177)</f>
        <v>2500000</v>
      </c>
      <c r="E177" s="16" t="s">
        <v>66</v>
      </c>
      <c r="F177" s="16">
        <v>2500000</v>
      </c>
      <c r="G177" s="16">
        <f>SUM(H177,I177)</f>
        <v>10134000</v>
      </c>
      <c r="H177" s="16" t="s">
        <v>66</v>
      </c>
      <c r="I177" s="16">
        <v>10134000</v>
      </c>
      <c r="J177" s="16">
        <f>SUM(K177,L177)</f>
        <v>7017490</v>
      </c>
      <c r="K177" s="16" t="s">
        <v>66</v>
      </c>
      <c r="L177" s="16">
        <v>7017490</v>
      </c>
    </row>
    <row r="178" spans="1:12" ht="27">
      <c r="A178" s="56">
        <v>5130</v>
      </c>
      <c r="B178" s="12" t="s">
        <v>617</v>
      </c>
      <c r="C178" s="11" t="s">
        <v>411</v>
      </c>
      <c r="D178" s="13">
        <f>SUM(D180:D183)</f>
        <v>0</v>
      </c>
      <c r="E178" s="13" t="s">
        <v>66</v>
      </c>
      <c r="F178" s="13">
        <f>SUM(F180:F183)</f>
        <v>0</v>
      </c>
      <c r="G178" s="13">
        <f>SUM(G180:G183)</f>
        <v>16674000</v>
      </c>
      <c r="H178" s="13" t="s">
        <v>66</v>
      </c>
      <c r="I178" s="13">
        <f>SUM(I180:I183)</f>
        <v>16674000</v>
      </c>
      <c r="J178" s="13">
        <f>SUM(J180:J183)</f>
        <v>15531200</v>
      </c>
      <c r="K178" s="13" t="s">
        <v>66</v>
      </c>
      <c r="L178" s="13">
        <f>SUM(L180:L183)</f>
        <v>15531200</v>
      </c>
    </row>
    <row r="179" spans="1:12" ht="13.5">
      <c r="A179" s="35"/>
      <c r="B179" s="15" t="s">
        <v>210</v>
      </c>
      <c r="C179" s="14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3.5">
      <c r="A180" s="35">
        <v>5131</v>
      </c>
      <c r="B180" s="15" t="s">
        <v>618</v>
      </c>
      <c r="C180" s="14" t="s">
        <v>619</v>
      </c>
      <c r="D180" s="16">
        <f>SUM(E180,F180)</f>
        <v>0</v>
      </c>
      <c r="E180" s="16" t="s">
        <v>66</v>
      </c>
      <c r="F180" s="16">
        <v>0</v>
      </c>
      <c r="G180" s="16">
        <f>SUM(H180,I180)</f>
        <v>1700000</v>
      </c>
      <c r="H180" s="16" t="s">
        <v>66</v>
      </c>
      <c r="I180" s="16">
        <v>1700000</v>
      </c>
      <c r="J180" s="16">
        <f>SUM(K180,L180)</f>
        <v>867000</v>
      </c>
      <c r="K180" s="16" t="s">
        <v>66</v>
      </c>
      <c r="L180" s="16">
        <v>867000</v>
      </c>
    </row>
    <row r="181" spans="1:12" ht="13.5">
      <c r="A181" s="35">
        <v>5132</v>
      </c>
      <c r="B181" s="15" t="s">
        <v>620</v>
      </c>
      <c r="C181" s="14" t="s">
        <v>621</v>
      </c>
      <c r="D181" s="16">
        <f>SUM(E181,F181)</f>
        <v>0</v>
      </c>
      <c r="E181" s="16" t="s">
        <v>66</v>
      </c>
      <c r="F181" s="16">
        <v>0</v>
      </c>
      <c r="G181" s="16">
        <f>SUM(H181,I181)</f>
        <v>416000</v>
      </c>
      <c r="H181" s="16" t="s">
        <v>66</v>
      </c>
      <c r="I181" s="16">
        <v>416000</v>
      </c>
      <c r="J181" s="16">
        <f>SUM(K181,L181)</f>
        <v>415200</v>
      </c>
      <c r="K181" s="16" t="s">
        <v>66</v>
      </c>
      <c r="L181" s="16">
        <v>415200</v>
      </c>
    </row>
    <row r="182" spans="1:12" ht="13.5">
      <c r="A182" s="35">
        <v>5133</v>
      </c>
      <c r="B182" s="15" t="s">
        <v>622</v>
      </c>
      <c r="C182" s="14" t="s">
        <v>623</v>
      </c>
      <c r="D182" s="16">
        <f>SUM(E182,F182)</f>
        <v>0</v>
      </c>
      <c r="E182" s="16" t="s">
        <v>66</v>
      </c>
      <c r="F182" s="16">
        <v>0</v>
      </c>
      <c r="G182" s="16">
        <f>SUM(H182,I182)</f>
        <v>0</v>
      </c>
      <c r="H182" s="16" t="s">
        <v>66</v>
      </c>
      <c r="I182" s="16">
        <v>0</v>
      </c>
      <c r="J182" s="16">
        <f>SUM(K182,L182)</f>
        <v>0</v>
      </c>
      <c r="K182" s="16" t="s">
        <v>66</v>
      </c>
      <c r="L182" s="16">
        <v>0</v>
      </c>
    </row>
    <row r="183" spans="1:12" ht="13.5">
      <c r="A183" s="35">
        <v>5134</v>
      </c>
      <c r="B183" s="15" t="s">
        <v>624</v>
      </c>
      <c r="C183" s="14" t="s">
        <v>625</v>
      </c>
      <c r="D183" s="16">
        <f>SUM(E183,F183)</f>
        <v>0</v>
      </c>
      <c r="E183" s="16" t="s">
        <v>66</v>
      </c>
      <c r="F183" s="16">
        <v>0</v>
      </c>
      <c r="G183" s="16">
        <f>SUM(H183,I183)</f>
        <v>14558000</v>
      </c>
      <c r="H183" s="16" t="s">
        <v>66</v>
      </c>
      <c r="I183" s="16">
        <v>14558000</v>
      </c>
      <c r="J183" s="16">
        <f>SUM(K183,L183)</f>
        <v>14249000</v>
      </c>
      <c r="K183" s="16" t="s">
        <v>66</v>
      </c>
      <c r="L183" s="16">
        <v>14249000</v>
      </c>
    </row>
    <row r="184" spans="1:12" ht="27">
      <c r="A184" s="40">
        <v>5200</v>
      </c>
      <c r="B184" s="39" t="s">
        <v>626</v>
      </c>
      <c r="C184" s="38" t="s">
        <v>411</v>
      </c>
      <c r="D184" s="41">
        <f>SUM(D186:D189)</f>
        <v>0</v>
      </c>
      <c r="E184" s="41" t="s">
        <v>66</v>
      </c>
      <c r="F184" s="41">
        <f>SUM(F186:F189)</f>
        <v>0</v>
      </c>
      <c r="G184" s="41">
        <f>SUM(G186:G189)</f>
        <v>0</v>
      </c>
      <c r="H184" s="41" t="s">
        <v>66</v>
      </c>
      <c r="I184" s="41">
        <f>SUM(I186:I189)</f>
        <v>0</v>
      </c>
      <c r="J184" s="41">
        <f>SUM(J186:J189)</f>
        <v>0</v>
      </c>
      <c r="K184" s="41" t="s">
        <v>66</v>
      </c>
      <c r="L184" s="41">
        <f>SUM(L186:L189)</f>
        <v>0</v>
      </c>
    </row>
    <row r="185" spans="1:12" ht="13.5">
      <c r="A185" s="35"/>
      <c r="B185" s="15" t="s">
        <v>409</v>
      </c>
      <c r="C185" s="14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27">
      <c r="A186" s="35">
        <v>5211</v>
      </c>
      <c r="B186" s="15" t="s">
        <v>627</v>
      </c>
      <c r="C186" s="14" t="s">
        <v>628</v>
      </c>
      <c r="D186" s="16">
        <f>SUM(E186,F186)</f>
        <v>0</v>
      </c>
      <c r="E186" s="16" t="s">
        <v>66</v>
      </c>
      <c r="F186" s="16">
        <v>0</v>
      </c>
      <c r="G186" s="16">
        <f>SUM(H186,I186)</f>
        <v>0</v>
      </c>
      <c r="H186" s="16" t="s">
        <v>66</v>
      </c>
      <c r="I186" s="16">
        <v>0</v>
      </c>
      <c r="J186" s="16">
        <f>SUM(K186,L186)</f>
        <v>0</v>
      </c>
      <c r="K186" s="16" t="s">
        <v>66</v>
      </c>
      <c r="L186" s="16">
        <v>0</v>
      </c>
    </row>
    <row r="187" spans="1:12" ht="13.5">
      <c r="A187" s="35">
        <v>5221</v>
      </c>
      <c r="B187" s="15" t="s">
        <v>629</v>
      </c>
      <c r="C187" s="14" t="s">
        <v>630</v>
      </c>
      <c r="D187" s="16">
        <f>SUM(E187,F187)</f>
        <v>0</v>
      </c>
      <c r="E187" s="16" t="s">
        <v>66</v>
      </c>
      <c r="F187" s="16">
        <v>0</v>
      </c>
      <c r="G187" s="16">
        <f>SUM(H187,I187)</f>
        <v>0</v>
      </c>
      <c r="H187" s="16" t="s">
        <v>66</v>
      </c>
      <c r="I187" s="16">
        <v>0</v>
      </c>
      <c r="J187" s="16">
        <f>SUM(K187,L187)</f>
        <v>0</v>
      </c>
      <c r="K187" s="16" t="s">
        <v>66</v>
      </c>
      <c r="L187" s="16">
        <v>0</v>
      </c>
    </row>
    <row r="188" spans="1:12" ht="27">
      <c r="A188" s="35">
        <v>5231</v>
      </c>
      <c r="B188" s="15" t="s">
        <v>631</v>
      </c>
      <c r="C188" s="14" t="s">
        <v>632</v>
      </c>
      <c r="D188" s="16">
        <f>SUM(E188,F188)</f>
        <v>0</v>
      </c>
      <c r="E188" s="16" t="s">
        <v>66</v>
      </c>
      <c r="F188" s="16">
        <v>0</v>
      </c>
      <c r="G188" s="16">
        <f>SUM(H188,I188)</f>
        <v>0</v>
      </c>
      <c r="H188" s="16" t="s">
        <v>66</v>
      </c>
      <c r="I188" s="16">
        <v>0</v>
      </c>
      <c r="J188" s="16">
        <f>SUM(K188,L188)</f>
        <v>0</v>
      </c>
      <c r="K188" s="16" t="s">
        <v>66</v>
      </c>
      <c r="L188" s="16">
        <v>0</v>
      </c>
    </row>
    <row r="189" spans="1:12" ht="13.5">
      <c r="A189" s="35">
        <v>5241</v>
      </c>
      <c r="B189" s="15" t="s">
        <v>633</v>
      </c>
      <c r="C189" s="14" t="s">
        <v>634</v>
      </c>
      <c r="D189" s="16">
        <f>SUM(E189,F189)</f>
        <v>0</v>
      </c>
      <c r="E189" s="16" t="s">
        <v>66</v>
      </c>
      <c r="F189" s="16">
        <v>0</v>
      </c>
      <c r="G189" s="16">
        <f>SUM(H189,I189)</f>
        <v>0</v>
      </c>
      <c r="H189" s="16" t="s">
        <v>66</v>
      </c>
      <c r="I189" s="16">
        <v>0</v>
      </c>
      <c r="J189" s="16">
        <f>SUM(K189,L189)</f>
        <v>0</v>
      </c>
      <c r="K189" s="16" t="s">
        <v>66</v>
      </c>
      <c r="L189" s="16">
        <v>0</v>
      </c>
    </row>
    <row r="190" spans="1:12" ht="14.25">
      <c r="A190" s="40">
        <v>5300</v>
      </c>
      <c r="B190" s="39" t="s">
        <v>635</v>
      </c>
      <c r="C190" s="38" t="s">
        <v>411</v>
      </c>
      <c r="D190" s="41">
        <f>SUM(D192)</f>
        <v>0</v>
      </c>
      <c r="E190" s="41" t="s">
        <v>66</v>
      </c>
      <c r="F190" s="41">
        <f>SUM(F192)</f>
        <v>0</v>
      </c>
      <c r="G190" s="41">
        <f>SUM(G192)</f>
        <v>0</v>
      </c>
      <c r="H190" s="41" t="s">
        <v>66</v>
      </c>
      <c r="I190" s="41">
        <f>SUM(I192)</f>
        <v>0</v>
      </c>
      <c r="J190" s="41">
        <f>SUM(J192)</f>
        <v>0</v>
      </c>
      <c r="K190" s="41" t="s">
        <v>66</v>
      </c>
      <c r="L190" s="41">
        <f>SUM(L192)</f>
        <v>0</v>
      </c>
    </row>
    <row r="191" spans="1:12" ht="13.5">
      <c r="A191" s="35"/>
      <c r="B191" s="15" t="s">
        <v>409</v>
      </c>
      <c r="C191" s="14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3.5">
      <c r="A192" s="35">
        <v>5311</v>
      </c>
      <c r="B192" s="15" t="s">
        <v>636</v>
      </c>
      <c r="C192" s="14" t="s">
        <v>637</v>
      </c>
      <c r="D192" s="16">
        <f>SUM(E192,F192)</f>
        <v>0</v>
      </c>
      <c r="E192" s="16" t="s">
        <v>66</v>
      </c>
      <c r="F192" s="16">
        <v>0</v>
      </c>
      <c r="G192" s="16">
        <f>SUM(H192,I192)</f>
        <v>0</v>
      </c>
      <c r="H192" s="16" t="s">
        <v>66</v>
      </c>
      <c r="I192" s="16">
        <v>0</v>
      </c>
      <c r="J192" s="16">
        <f>SUM(K192,L192)</f>
        <v>0</v>
      </c>
      <c r="K192" s="16" t="s">
        <v>66</v>
      </c>
      <c r="L192" s="16">
        <v>0</v>
      </c>
    </row>
    <row r="193" spans="1:12" ht="27">
      <c r="A193" s="40">
        <v>5400</v>
      </c>
      <c r="B193" s="39" t="s">
        <v>0</v>
      </c>
      <c r="C193" s="38" t="s">
        <v>411</v>
      </c>
      <c r="D193" s="41">
        <f>SUM(D195:D198)</f>
        <v>0</v>
      </c>
      <c r="E193" s="41" t="s">
        <v>66</v>
      </c>
      <c r="F193" s="41">
        <f>SUM(F195:F198)</f>
        <v>0</v>
      </c>
      <c r="G193" s="41">
        <f>SUM(G195:G198)</f>
        <v>2000000</v>
      </c>
      <c r="H193" s="41" t="s">
        <v>66</v>
      </c>
      <c r="I193" s="41">
        <f>SUM(I195:I198)</f>
        <v>2000000</v>
      </c>
      <c r="J193" s="41">
        <f>SUM(J195:J198)</f>
        <v>2000000</v>
      </c>
      <c r="K193" s="41" t="s">
        <v>66</v>
      </c>
      <c r="L193" s="41">
        <f>SUM(L195:L198)</f>
        <v>2000000</v>
      </c>
    </row>
    <row r="194" spans="1:12" ht="13.5">
      <c r="A194" s="35"/>
      <c r="B194" s="15" t="s">
        <v>409</v>
      </c>
      <c r="C194" s="14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3.5">
      <c r="A195" s="35">
        <v>5411</v>
      </c>
      <c r="B195" s="15" t="s">
        <v>1</v>
      </c>
      <c r="C195" s="14" t="s">
        <v>2</v>
      </c>
      <c r="D195" s="16">
        <f>SUM(E195,F195)</f>
        <v>0</v>
      </c>
      <c r="E195" s="16" t="s">
        <v>66</v>
      </c>
      <c r="F195" s="16">
        <v>0</v>
      </c>
      <c r="G195" s="16">
        <f>SUM(H195,I195)</f>
        <v>2000000</v>
      </c>
      <c r="H195" s="16" t="s">
        <v>66</v>
      </c>
      <c r="I195" s="16">
        <v>2000000</v>
      </c>
      <c r="J195" s="16">
        <f>SUM(K195,L195)</f>
        <v>2000000</v>
      </c>
      <c r="K195" s="16" t="s">
        <v>66</v>
      </c>
      <c r="L195" s="16">
        <v>2000000</v>
      </c>
    </row>
    <row r="196" spans="1:12" ht="13.5">
      <c r="A196" s="35">
        <v>5421</v>
      </c>
      <c r="B196" s="15" t="s">
        <v>3</v>
      </c>
      <c r="C196" s="14" t="s">
        <v>4</v>
      </c>
      <c r="D196" s="16">
        <f>SUM(E196,F196)</f>
        <v>0</v>
      </c>
      <c r="E196" s="16" t="s">
        <v>66</v>
      </c>
      <c r="F196" s="16">
        <v>0</v>
      </c>
      <c r="G196" s="16">
        <f>SUM(H196,I196)</f>
        <v>0</v>
      </c>
      <c r="H196" s="16" t="s">
        <v>66</v>
      </c>
      <c r="I196" s="16">
        <v>0</v>
      </c>
      <c r="J196" s="16">
        <f>SUM(K196,L196)</f>
        <v>0</v>
      </c>
      <c r="K196" s="16" t="s">
        <v>66</v>
      </c>
      <c r="L196" s="16">
        <v>0</v>
      </c>
    </row>
    <row r="197" spans="1:12" ht="13.5">
      <c r="A197" s="35">
        <v>5431</v>
      </c>
      <c r="B197" s="15" t="s">
        <v>5</v>
      </c>
      <c r="C197" s="14" t="s">
        <v>6</v>
      </c>
      <c r="D197" s="16">
        <f>SUM(E197,F197)</f>
        <v>0</v>
      </c>
      <c r="E197" s="16" t="s">
        <v>66</v>
      </c>
      <c r="F197" s="16">
        <v>0</v>
      </c>
      <c r="G197" s="16">
        <f>SUM(H197,I197)</f>
        <v>0</v>
      </c>
      <c r="H197" s="16" t="s">
        <v>66</v>
      </c>
      <c r="I197" s="16">
        <v>0</v>
      </c>
      <c r="J197" s="16">
        <f>SUM(K197,L197)</f>
        <v>0</v>
      </c>
      <c r="K197" s="16" t="s">
        <v>66</v>
      </c>
      <c r="L197" s="16">
        <v>0</v>
      </c>
    </row>
    <row r="198" spans="1:12" ht="13.5">
      <c r="A198" s="35">
        <v>5441</v>
      </c>
      <c r="B198" s="15" t="s">
        <v>7</v>
      </c>
      <c r="C198" s="14" t="s">
        <v>8</v>
      </c>
      <c r="D198" s="16">
        <f>SUM(E198,F198)</f>
        <v>0</v>
      </c>
      <c r="E198" s="16" t="s">
        <v>66</v>
      </c>
      <c r="F198" s="16">
        <v>0</v>
      </c>
      <c r="G198" s="16">
        <f>SUM(H198,I198)</f>
        <v>0</v>
      </c>
      <c r="H198" s="16" t="s">
        <v>66</v>
      </c>
      <c r="I198" s="16">
        <v>0</v>
      </c>
      <c r="J198" s="16">
        <f>SUM(K198,L198)</f>
        <v>0</v>
      </c>
      <c r="K198" s="16" t="s">
        <v>66</v>
      </c>
      <c r="L198" s="16">
        <v>0</v>
      </c>
    </row>
    <row r="199" spans="1:12" ht="27">
      <c r="A199" s="35">
        <v>5500</v>
      </c>
      <c r="B199" s="15" t="s">
        <v>9</v>
      </c>
      <c r="C199" s="14" t="s">
        <v>411</v>
      </c>
      <c r="D199" s="16">
        <f>SUM(D201)</f>
        <v>0</v>
      </c>
      <c r="E199" s="16" t="s">
        <v>66</v>
      </c>
      <c r="F199" s="16">
        <f>SUM(F201)</f>
        <v>0</v>
      </c>
      <c r="G199" s="16">
        <f>SUM(G201)</f>
        <v>0</v>
      </c>
      <c r="H199" s="16" t="s">
        <v>66</v>
      </c>
      <c r="I199" s="16">
        <f>SUM(I201)</f>
        <v>0</v>
      </c>
      <c r="J199" s="16">
        <f>SUM(J201)</f>
        <v>0</v>
      </c>
      <c r="K199" s="16" t="s">
        <v>66</v>
      </c>
      <c r="L199" s="16">
        <f>SUM(L201)</f>
        <v>0</v>
      </c>
    </row>
    <row r="200" spans="1:12" ht="13.5">
      <c r="A200" s="35"/>
      <c r="B200" s="15" t="s">
        <v>409</v>
      </c>
      <c r="C200" s="14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27">
      <c r="A201" s="35">
        <v>5511</v>
      </c>
      <c r="B201" s="15" t="s">
        <v>9</v>
      </c>
      <c r="C201" s="14" t="s">
        <v>10</v>
      </c>
      <c r="D201" s="16">
        <f>SUM(E201,F201)</f>
        <v>0</v>
      </c>
      <c r="E201" s="16" t="s">
        <v>66</v>
      </c>
      <c r="F201" s="16">
        <v>0</v>
      </c>
      <c r="G201" s="16">
        <f>SUM(H201,I201)</f>
        <v>0</v>
      </c>
      <c r="H201" s="16" t="s">
        <v>66</v>
      </c>
      <c r="I201" s="16">
        <v>0</v>
      </c>
      <c r="J201" s="16">
        <f>SUM(K201,L201)</f>
        <v>0</v>
      </c>
      <c r="K201" s="16" t="s">
        <v>66</v>
      </c>
      <c r="L201" s="16">
        <v>0</v>
      </c>
    </row>
    <row r="202" spans="1:12" ht="27">
      <c r="A202" s="28">
        <v>6000</v>
      </c>
      <c r="B202" s="9" t="s">
        <v>11</v>
      </c>
      <c r="C202" s="8" t="s">
        <v>411</v>
      </c>
      <c r="D202" s="10">
        <f>SUM(D204,D212,D217,D220)</f>
        <v>-22879921.9</v>
      </c>
      <c r="E202" s="10" t="s">
        <v>66</v>
      </c>
      <c r="F202" s="10">
        <f>SUM(F204,F212,F217,F220)</f>
        <v>-22879921.9</v>
      </c>
      <c r="G202" s="10">
        <f>SUM(G204,G212,G217,G220)</f>
        <v>-22165121.9</v>
      </c>
      <c r="H202" s="10" t="s">
        <v>66</v>
      </c>
      <c r="I202" s="10">
        <f>SUM(I204,I212,I217,I220)</f>
        <v>-22165121.9</v>
      </c>
      <c r="J202" s="10">
        <f>SUM(J204,J212,J217,J220)</f>
        <v>-1098057</v>
      </c>
      <c r="K202" s="10" t="s">
        <v>66</v>
      </c>
      <c r="L202" s="10">
        <f>SUM(L204,L212,L217,L220)</f>
        <v>-1098057</v>
      </c>
    </row>
    <row r="203" spans="1:12" ht="13.5">
      <c r="A203" s="35"/>
      <c r="B203" s="15" t="s">
        <v>208</v>
      </c>
      <c r="C203" s="14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27">
      <c r="A204" s="40">
        <v>6100</v>
      </c>
      <c r="B204" s="39" t="s">
        <v>12</v>
      </c>
      <c r="C204" s="38" t="s">
        <v>411</v>
      </c>
      <c r="D204" s="41">
        <f>SUM(D206:D208)</f>
        <v>0</v>
      </c>
      <c r="E204" s="41" t="s">
        <v>66</v>
      </c>
      <c r="F204" s="41">
        <f>SUM(F206:F208)</f>
        <v>0</v>
      </c>
      <c r="G204" s="41">
        <f>SUM(G206:G208)</f>
        <v>0</v>
      </c>
      <c r="H204" s="41" t="s">
        <v>66</v>
      </c>
      <c r="I204" s="41">
        <f>SUM(I206:I208)</f>
        <v>0</v>
      </c>
      <c r="J204" s="41">
        <f>SUM(J206:J208)</f>
        <v>-327740</v>
      </c>
      <c r="K204" s="41" t="s">
        <v>66</v>
      </c>
      <c r="L204" s="41">
        <f>SUM(L206:L208)</f>
        <v>-327740</v>
      </c>
    </row>
    <row r="205" spans="1:12" ht="13.5">
      <c r="A205" s="35"/>
      <c r="B205" s="15" t="s">
        <v>208</v>
      </c>
      <c r="C205" s="14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3.5">
      <c r="A206" s="35">
        <v>6110</v>
      </c>
      <c r="B206" s="15" t="s">
        <v>13</v>
      </c>
      <c r="C206" s="14" t="s">
        <v>14</v>
      </c>
      <c r="D206" s="16">
        <f>SUM(E206,F206)</f>
        <v>0</v>
      </c>
      <c r="E206" s="16" t="s">
        <v>66</v>
      </c>
      <c r="F206" s="16">
        <v>0</v>
      </c>
      <c r="G206" s="16">
        <f>SUM(H206,I206)</f>
        <v>0</v>
      </c>
      <c r="H206" s="16" t="s">
        <v>66</v>
      </c>
      <c r="I206" s="16">
        <v>0</v>
      </c>
      <c r="J206" s="16">
        <f>SUM(K206,L206)</f>
        <v>-327740</v>
      </c>
      <c r="K206" s="16" t="s">
        <v>66</v>
      </c>
      <c r="L206" s="16">
        <v>-327740</v>
      </c>
    </row>
    <row r="207" spans="1:12" ht="13.5">
      <c r="A207" s="35">
        <v>6120</v>
      </c>
      <c r="B207" s="15" t="s">
        <v>15</v>
      </c>
      <c r="C207" s="14" t="s">
        <v>16</v>
      </c>
      <c r="D207" s="16">
        <f>SUM(E207,F207)</f>
        <v>0</v>
      </c>
      <c r="E207" s="16" t="s">
        <v>66</v>
      </c>
      <c r="F207" s="16">
        <v>0</v>
      </c>
      <c r="G207" s="16">
        <f>SUM(H207,I207)</f>
        <v>0</v>
      </c>
      <c r="H207" s="16" t="s">
        <v>66</v>
      </c>
      <c r="I207" s="16">
        <v>0</v>
      </c>
      <c r="J207" s="16">
        <f>SUM(K207,L207)</f>
        <v>0</v>
      </c>
      <c r="K207" s="16" t="s">
        <v>66</v>
      </c>
      <c r="L207" s="16">
        <v>0</v>
      </c>
    </row>
    <row r="208" spans="1:12" ht="27">
      <c r="A208" s="35">
        <v>6130</v>
      </c>
      <c r="B208" s="15" t="s">
        <v>17</v>
      </c>
      <c r="C208" s="14" t="s">
        <v>18</v>
      </c>
      <c r="D208" s="16">
        <f>SUM(E208,F208)</f>
        <v>0</v>
      </c>
      <c r="E208" s="16" t="s">
        <v>66</v>
      </c>
      <c r="F208" s="16">
        <v>0</v>
      </c>
      <c r="G208" s="16">
        <f>SUM(H208,I208)</f>
        <v>0</v>
      </c>
      <c r="H208" s="16" t="s">
        <v>66</v>
      </c>
      <c r="I208" s="16">
        <v>0</v>
      </c>
      <c r="J208" s="16">
        <f>SUM(K208,L208)</f>
        <v>0</v>
      </c>
      <c r="K208" s="16" t="s">
        <v>66</v>
      </c>
      <c r="L208" s="16">
        <v>0</v>
      </c>
    </row>
    <row r="209" spans="1:12" ht="27">
      <c r="A209" s="40">
        <v>6200</v>
      </c>
      <c r="B209" s="39" t="s">
        <v>19</v>
      </c>
      <c r="C209" s="38" t="s">
        <v>411</v>
      </c>
      <c r="D209" s="41">
        <f>SUM(D211:D212)</f>
        <v>0</v>
      </c>
      <c r="E209" s="41" t="s">
        <v>66</v>
      </c>
      <c r="F209" s="41">
        <f>SUM(F211:F212)</f>
        <v>0</v>
      </c>
      <c r="G209" s="41">
        <f>SUM(G211:G212)</f>
        <v>0</v>
      </c>
      <c r="H209" s="41" t="s">
        <v>66</v>
      </c>
      <c r="I209" s="41">
        <f>SUM(I211:I212)</f>
        <v>0</v>
      </c>
      <c r="J209" s="41">
        <f>SUM(J211:J212)</f>
        <v>0</v>
      </c>
      <c r="K209" s="41" t="s">
        <v>66</v>
      </c>
      <c r="L209" s="41">
        <f>SUM(L211:L212)</f>
        <v>0</v>
      </c>
    </row>
    <row r="210" spans="1:12" ht="13.5">
      <c r="A210" s="35"/>
      <c r="B210" s="15" t="s">
        <v>208</v>
      </c>
      <c r="C210" s="14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27">
      <c r="A211" s="35">
        <v>6210</v>
      </c>
      <c r="B211" s="15" t="s">
        <v>20</v>
      </c>
      <c r="C211" s="14" t="s">
        <v>21</v>
      </c>
      <c r="D211" s="16">
        <f>SUM(E211,F211)</f>
        <v>0</v>
      </c>
      <c r="E211" s="16" t="s">
        <v>66</v>
      </c>
      <c r="F211" s="16">
        <v>0</v>
      </c>
      <c r="G211" s="16">
        <f>SUM(H211,I211)</f>
        <v>0</v>
      </c>
      <c r="H211" s="16" t="s">
        <v>66</v>
      </c>
      <c r="I211" s="16">
        <v>0</v>
      </c>
      <c r="J211" s="16">
        <f>SUM(K211,L211)</f>
        <v>0</v>
      </c>
      <c r="K211" s="16" t="s">
        <v>66</v>
      </c>
      <c r="L211" s="16">
        <v>0</v>
      </c>
    </row>
    <row r="212" spans="1:12" ht="27">
      <c r="A212" s="35">
        <v>6220</v>
      </c>
      <c r="B212" s="15" t="s">
        <v>22</v>
      </c>
      <c r="C212" s="14" t="s">
        <v>411</v>
      </c>
      <c r="D212" s="16">
        <f>SUM(D214:D216)</f>
        <v>0</v>
      </c>
      <c r="E212" s="16" t="s">
        <v>66</v>
      </c>
      <c r="F212" s="16">
        <f>SUM(F214:F216)</f>
        <v>0</v>
      </c>
      <c r="G212" s="16">
        <f>SUM(G214:G216)</f>
        <v>0</v>
      </c>
      <c r="H212" s="16" t="s">
        <v>66</v>
      </c>
      <c r="I212" s="16">
        <f>SUM(I214:I216)</f>
        <v>0</v>
      </c>
      <c r="J212" s="16">
        <f>SUM(J214:J216)</f>
        <v>0</v>
      </c>
      <c r="K212" s="16" t="s">
        <v>66</v>
      </c>
      <c r="L212" s="16">
        <f>SUM(L214:L216)</f>
        <v>0</v>
      </c>
    </row>
    <row r="213" spans="1:12" ht="13.5">
      <c r="A213" s="35"/>
      <c r="B213" s="15" t="s">
        <v>210</v>
      </c>
      <c r="C213" s="14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3.5">
      <c r="A214" s="35">
        <v>6221</v>
      </c>
      <c r="B214" s="15" t="s">
        <v>23</v>
      </c>
      <c r="C214" s="14" t="s">
        <v>24</v>
      </c>
      <c r="D214" s="16">
        <f>SUM(E214,F214)</f>
        <v>0</v>
      </c>
      <c r="E214" s="16" t="s">
        <v>66</v>
      </c>
      <c r="F214" s="16">
        <v>0</v>
      </c>
      <c r="G214" s="16">
        <f>SUM(H214,I214)</f>
        <v>0</v>
      </c>
      <c r="H214" s="16" t="s">
        <v>66</v>
      </c>
      <c r="I214" s="16">
        <v>0</v>
      </c>
      <c r="J214" s="16">
        <f>SUM(K214,L214)</f>
        <v>0</v>
      </c>
      <c r="K214" s="16" t="s">
        <v>66</v>
      </c>
      <c r="L214" s="16">
        <v>0</v>
      </c>
    </row>
    <row r="215" spans="1:12" ht="27">
      <c r="A215" s="35">
        <v>6222</v>
      </c>
      <c r="B215" s="15" t="s">
        <v>25</v>
      </c>
      <c r="C215" s="14" t="s">
        <v>26</v>
      </c>
      <c r="D215" s="16">
        <f>SUM(E215,F215)</f>
        <v>0</v>
      </c>
      <c r="E215" s="16" t="s">
        <v>66</v>
      </c>
      <c r="F215" s="16">
        <v>0</v>
      </c>
      <c r="G215" s="16">
        <f>SUM(H215,I215)</f>
        <v>0</v>
      </c>
      <c r="H215" s="16" t="s">
        <v>66</v>
      </c>
      <c r="I215" s="16">
        <v>0</v>
      </c>
      <c r="J215" s="16">
        <f>SUM(K215,L215)</f>
        <v>0</v>
      </c>
      <c r="K215" s="16" t="s">
        <v>66</v>
      </c>
      <c r="L215" s="16">
        <v>0</v>
      </c>
    </row>
    <row r="216" spans="1:12" ht="27">
      <c r="A216" s="35">
        <v>6223</v>
      </c>
      <c r="B216" s="15" t="s">
        <v>27</v>
      </c>
      <c r="C216" s="14" t="s">
        <v>28</v>
      </c>
      <c r="D216" s="16">
        <f>SUM(E216,F216)</f>
        <v>0</v>
      </c>
      <c r="E216" s="16" t="s">
        <v>66</v>
      </c>
      <c r="F216" s="16">
        <v>0</v>
      </c>
      <c r="G216" s="16">
        <f>SUM(H216,I216)</f>
        <v>0</v>
      </c>
      <c r="H216" s="16" t="s">
        <v>66</v>
      </c>
      <c r="I216" s="16">
        <v>0</v>
      </c>
      <c r="J216" s="16">
        <f>SUM(K216,L216)</f>
        <v>0</v>
      </c>
      <c r="K216" s="16" t="s">
        <v>66</v>
      </c>
      <c r="L216" s="16">
        <v>0</v>
      </c>
    </row>
    <row r="217" spans="1:12" ht="27">
      <c r="A217" s="40">
        <v>6300</v>
      </c>
      <c r="B217" s="39" t="s">
        <v>29</v>
      </c>
      <c r="C217" s="38" t="s">
        <v>411</v>
      </c>
      <c r="D217" s="41">
        <f>SUM(D219)</f>
        <v>0</v>
      </c>
      <c r="E217" s="41" t="s">
        <v>66</v>
      </c>
      <c r="F217" s="41">
        <f>SUM(F219)</f>
        <v>0</v>
      </c>
      <c r="G217" s="41">
        <f>SUM(G219)</f>
        <v>0</v>
      </c>
      <c r="H217" s="41" t="s">
        <v>66</v>
      </c>
      <c r="I217" s="41">
        <f>SUM(I219)</f>
        <v>0</v>
      </c>
      <c r="J217" s="41">
        <f>SUM(J219)</f>
        <v>0</v>
      </c>
      <c r="K217" s="41" t="s">
        <v>66</v>
      </c>
      <c r="L217" s="41">
        <f>SUM(L219)</f>
        <v>0</v>
      </c>
    </row>
    <row r="218" spans="1:12" ht="13.5">
      <c r="A218" s="35"/>
      <c r="B218" s="15" t="s">
        <v>208</v>
      </c>
      <c r="C218" s="14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3.5">
      <c r="A219" s="35">
        <v>6310</v>
      </c>
      <c r="B219" s="15" t="s">
        <v>30</v>
      </c>
      <c r="C219" s="14" t="s">
        <v>31</v>
      </c>
      <c r="D219" s="16">
        <f>SUM(E219,F219)</f>
        <v>0</v>
      </c>
      <c r="E219" s="16" t="s">
        <v>66</v>
      </c>
      <c r="F219" s="16">
        <v>0</v>
      </c>
      <c r="G219" s="16">
        <f>SUM(H219,I219)</f>
        <v>0</v>
      </c>
      <c r="H219" s="16" t="s">
        <v>66</v>
      </c>
      <c r="I219" s="16">
        <v>0</v>
      </c>
      <c r="J219" s="16">
        <f>SUM(K219,L219)</f>
        <v>0</v>
      </c>
      <c r="K219" s="16" t="s">
        <v>66</v>
      </c>
      <c r="L219" s="16">
        <v>0</v>
      </c>
    </row>
    <row r="220" spans="1:12" ht="40.5">
      <c r="A220" s="40">
        <v>6400</v>
      </c>
      <c r="B220" s="39" t="s">
        <v>32</v>
      </c>
      <c r="C220" s="38" t="s">
        <v>411</v>
      </c>
      <c r="D220" s="41">
        <f>SUM(D222:D225)</f>
        <v>-22879921.9</v>
      </c>
      <c r="E220" s="41" t="s">
        <v>66</v>
      </c>
      <c r="F220" s="41">
        <f>SUM(F222:F225)</f>
        <v>-22879921.9</v>
      </c>
      <c r="G220" s="41">
        <f>SUM(G222:G225)</f>
        <v>-22165121.9</v>
      </c>
      <c r="H220" s="41" t="s">
        <v>66</v>
      </c>
      <c r="I220" s="41">
        <f>SUM(I222:I225)</f>
        <v>-22165121.9</v>
      </c>
      <c r="J220" s="41">
        <f>SUM(J222:J225)</f>
        <v>-770317</v>
      </c>
      <c r="K220" s="41" t="s">
        <v>66</v>
      </c>
      <c r="L220" s="41">
        <f>SUM(L222:L225)</f>
        <v>-770317</v>
      </c>
    </row>
    <row r="221" spans="1:12" ht="13.5">
      <c r="A221" s="35"/>
      <c r="B221" s="15" t="s">
        <v>208</v>
      </c>
      <c r="C221" s="14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3.5">
      <c r="A222" s="35">
        <v>6410</v>
      </c>
      <c r="B222" s="15" t="s">
        <v>33</v>
      </c>
      <c r="C222" s="14" t="s">
        <v>34</v>
      </c>
      <c r="D222" s="16">
        <f>SUM(E222,F222)</f>
        <v>-22879921.9</v>
      </c>
      <c r="E222" s="16" t="s">
        <v>66</v>
      </c>
      <c r="F222" s="16">
        <v>-22879921.9</v>
      </c>
      <c r="G222" s="16">
        <f>SUM(H222,I222)</f>
        <v>-22165121.9</v>
      </c>
      <c r="H222" s="16" t="s">
        <v>66</v>
      </c>
      <c r="I222" s="16">
        <v>-22165121.9</v>
      </c>
      <c r="J222" s="16">
        <f>SUM(K222,L222)</f>
        <v>-770317</v>
      </c>
      <c r="K222" s="16" t="s">
        <v>66</v>
      </c>
      <c r="L222" s="16">
        <v>-770317</v>
      </c>
    </row>
    <row r="223" spans="1:12" ht="13.5">
      <c r="A223" s="35">
        <v>6420</v>
      </c>
      <c r="B223" s="15" t="s">
        <v>35</v>
      </c>
      <c r="C223" s="14" t="s">
        <v>36</v>
      </c>
      <c r="D223" s="16">
        <f>SUM(E223,F223)</f>
        <v>0</v>
      </c>
      <c r="E223" s="16" t="s">
        <v>66</v>
      </c>
      <c r="F223" s="16">
        <v>0</v>
      </c>
      <c r="G223" s="16">
        <f>SUM(H223,I223)</f>
        <v>0</v>
      </c>
      <c r="H223" s="16" t="s">
        <v>66</v>
      </c>
      <c r="I223" s="16">
        <v>0</v>
      </c>
      <c r="J223" s="16">
        <f>SUM(K223,L223)</f>
        <v>0</v>
      </c>
      <c r="K223" s="16" t="s">
        <v>66</v>
      </c>
      <c r="L223" s="16">
        <v>0</v>
      </c>
    </row>
    <row r="224" spans="1:12" ht="27">
      <c r="A224" s="35">
        <v>6430</v>
      </c>
      <c r="B224" s="15" t="s">
        <v>37</v>
      </c>
      <c r="C224" s="14" t="s">
        <v>38</v>
      </c>
      <c r="D224" s="16">
        <f>SUM(E224,F224)</f>
        <v>0</v>
      </c>
      <c r="E224" s="16" t="s">
        <v>66</v>
      </c>
      <c r="F224" s="16">
        <v>0</v>
      </c>
      <c r="G224" s="16">
        <f>SUM(H224,I224)</f>
        <v>0</v>
      </c>
      <c r="H224" s="16" t="s">
        <v>66</v>
      </c>
      <c r="I224" s="16">
        <v>0</v>
      </c>
      <c r="J224" s="16">
        <f>SUM(K224,L224)</f>
        <v>0</v>
      </c>
      <c r="K224" s="16" t="s">
        <v>66</v>
      </c>
      <c r="L224" s="16">
        <v>0</v>
      </c>
    </row>
    <row r="225" spans="1:12" ht="27">
      <c r="A225" s="35">
        <v>6440</v>
      </c>
      <c r="B225" s="15" t="s">
        <v>39</v>
      </c>
      <c r="C225" s="14" t="s">
        <v>40</v>
      </c>
      <c r="D225" s="16">
        <f>SUM(E225,F225)</f>
        <v>0</v>
      </c>
      <c r="E225" s="16" t="s">
        <v>66</v>
      </c>
      <c r="F225" s="16">
        <v>0</v>
      </c>
      <c r="G225" s="16">
        <f>SUM(H225,I225)</f>
        <v>0</v>
      </c>
      <c r="H225" s="16" t="s">
        <v>66</v>
      </c>
      <c r="I225" s="16">
        <v>0</v>
      </c>
      <c r="J225" s="16">
        <f>SUM(K225,L225)</f>
        <v>0</v>
      </c>
      <c r="K225" s="16" t="s">
        <v>66</v>
      </c>
      <c r="L225" s="16">
        <v>0</v>
      </c>
    </row>
    <row r="226" spans="1:12" ht="13.5">
      <c r="A226" s="18"/>
      <c r="B226" s="18"/>
      <c r="C226" s="17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ht="13.5">
      <c r="A227" s="3"/>
      <c r="B227" s="3"/>
      <c r="C227" s="2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3.5">
      <c r="A228" s="3"/>
      <c r="B228" s="3"/>
      <c r="C228" s="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3.5">
      <c r="A229" s="3"/>
      <c r="B229" s="3"/>
      <c r="C229" s="2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3.5">
      <c r="A230" s="3"/>
      <c r="B230" s="3"/>
      <c r="C230" s="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3.5">
      <c r="A231" s="3"/>
      <c r="B231" s="3"/>
      <c r="C231" s="2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3.5">
      <c r="A232" s="3"/>
      <c r="B232" s="3"/>
      <c r="C232" s="2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3.5">
      <c r="A233" s="3"/>
      <c r="B233" s="3"/>
      <c r="C233" s="2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3.5">
      <c r="A234" s="3"/>
      <c r="B234" s="3"/>
      <c r="C234" s="2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3.5">
      <c r="A235" s="3"/>
      <c r="B235" s="3"/>
      <c r="C235" s="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>
      <c r="A236" s="3"/>
      <c r="B236" s="3"/>
      <c r="C236" s="2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3.5">
      <c r="A237" s="3"/>
      <c r="B237" s="3"/>
      <c r="C237" s="2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3.5">
      <c r="A238" s="3"/>
      <c r="B238" s="3"/>
      <c r="C238" s="2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3.5">
      <c r="A239" s="3"/>
      <c r="B239" s="3"/>
      <c r="C239" s="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3.5">
      <c r="A240" s="3"/>
      <c r="B240" s="3"/>
      <c r="C240" s="2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3.5">
      <c r="A241" s="3"/>
      <c r="B241" s="3"/>
      <c r="C241" s="2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3.5">
      <c r="A242" s="3"/>
      <c r="B242" s="3"/>
      <c r="C242" s="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3.5">
      <c r="A243" s="3"/>
      <c r="B243" s="3"/>
      <c r="C243" s="2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3.5">
      <c r="A244" s="3"/>
      <c r="B244" s="3"/>
      <c r="C244" s="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3.5">
      <c r="A245" s="3"/>
      <c r="B245" s="3"/>
      <c r="C245" s="2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3.5">
      <c r="A246" s="3"/>
      <c r="B246" s="3"/>
      <c r="C246" s="2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3.5">
      <c r="A247" s="3"/>
      <c r="B247" s="3"/>
      <c r="C247" s="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3.5">
      <c r="A248" s="3"/>
      <c r="B248" s="3"/>
      <c r="C248" s="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3.5">
      <c r="A249" s="3"/>
      <c r="B249" s="3"/>
      <c r="C249" s="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3.5">
      <c r="A250" s="3"/>
      <c r="B250" s="3"/>
      <c r="C250" s="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3.5">
      <c r="A251" s="3"/>
      <c r="B251" s="3"/>
      <c r="C251" s="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3.5">
      <c r="A252" s="3"/>
      <c r="B252" s="3"/>
      <c r="C252" s="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3.5">
      <c r="A253" s="3"/>
      <c r="B253" s="3"/>
      <c r="C253" s="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3.5">
      <c r="A254" s="3"/>
      <c r="B254" s="3"/>
      <c r="C254" s="2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3.5">
      <c r="A255" s="3"/>
      <c r="B255" s="3"/>
      <c r="C255" s="2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3.5">
      <c r="A256" s="3"/>
      <c r="B256" s="3"/>
      <c r="C256" s="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3.5">
      <c r="A257" s="3"/>
      <c r="B257" s="3"/>
      <c r="C257" s="2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3.5">
      <c r="A258" s="3"/>
      <c r="B258" s="3"/>
      <c r="C258" s="2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3"/>
      <c r="B259" s="3"/>
      <c r="C259" s="2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3.5">
      <c r="A260" s="3"/>
      <c r="B260" s="3"/>
      <c r="C260" s="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3.5">
      <c r="A261" s="3"/>
      <c r="B261" s="3"/>
      <c r="C261" s="2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3.5">
      <c r="A262" s="3"/>
      <c r="B262" s="3"/>
      <c r="C262" s="2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3.5">
      <c r="A263" s="3"/>
      <c r="B263" s="3"/>
      <c r="C263" s="2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3.5">
      <c r="A264" s="3"/>
      <c r="B264" s="3"/>
      <c r="C264" s="2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3.5">
      <c r="A265" s="3"/>
      <c r="B265" s="3"/>
      <c r="C265" s="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3.5">
      <c r="A266" s="3"/>
      <c r="B266" s="3"/>
      <c r="C266" s="2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3.5">
      <c r="A267" s="3"/>
      <c r="B267" s="3"/>
      <c r="C267" s="2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3.5">
      <c r="A268" s="3"/>
      <c r="B268" s="3"/>
      <c r="C268" s="2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3.5">
      <c r="A269" s="3"/>
      <c r="B269" s="3"/>
      <c r="C269" s="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3.5">
      <c r="A270" s="3"/>
      <c r="B270" s="3"/>
      <c r="C270" s="2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3.5">
      <c r="A271" s="3"/>
      <c r="B271" s="3"/>
      <c r="C271" s="2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3.5">
      <c r="A272" s="3"/>
      <c r="B272" s="3"/>
      <c r="C272" s="2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3.5">
      <c r="A273" s="3"/>
      <c r="B273" s="3"/>
      <c r="C273" s="2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3.5">
      <c r="A274" s="3"/>
      <c r="B274" s="3"/>
      <c r="C274" s="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3.5">
      <c r="A275" s="3"/>
      <c r="B275" s="3"/>
      <c r="C275" s="2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3.5">
      <c r="A276" s="3"/>
      <c r="B276" s="3"/>
      <c r="C276" s="2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3.5">
      <c r="A277" s="3"/>
      <c r="B277" s="3"/>
      <c r="C277" s="2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3.5">
      <c r="A278" s="3"/>
      <c r="B278" s="3"/>
      <c r="C278" s="2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3.5">
      <c r="A279" s="3"/>
      <c r="B279" s="3"/>
      <c r="C279" s="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3.5">
      <c r="A280" s="3"/>
      <c r="B280" s="3"/>
      <c r="C280" s="2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3.5">
      <c r="A281" s="3"/>
      <c r="B281" s="3"/>
      <c r="C281" s="2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3.5">
      <c r="A282" s="3"/>
      <c r="B282" s="3"/>
      <c r="C282" s="2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3.5">
      <c r="A283" s="3"/>
      <c r="B283" s="3"/>
      <c r="C283" s="2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3.5">
      <c r="A284" s="3"/>
      <c r="B284" s="3"/>
      <c r="C284" s="2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3.5">
      <c r="A285" s="3"/>
      <c r="B285" s="3"/>
      <c r="C285" s="2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3.5">
      <c r="A286" s="3"/>
      <c r="B286" s="3"/>
      <c r="C286" s="2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3.5">
      <c r="A287" s="3"/>
      <c r="B287" s="3"/>
      <c r="C287" s="2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3.5">
      <c r="A288" s="3"/>
      <c r="B288" s="3"/>
      <c r="C288" s="2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3.5">
      <c r="A289" s="3"/>
      <c r="B289" s="3"/>
      <c r="C289" s="2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3.5">
      <c r="A290" s="3"/>
      <c r="B290" s="3"/>
      <c r="C290" s="2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3.5">
      <c r="A291" s="3"/>
      <c r="B291" s="3"/>
      <c r="C291" s="2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3.5">
      <c r="A292" s="3"/>
      <c r="B292" s="3"/>
      <c r="C292" s="2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3.5">
      <c r="A293" s="3"/>
      <c r="B293" s="3"/>
      <c r="C293" s="2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3.5">
      <c r="A294" s="3"/>
      <c r="B294" s="3"/>
      <c r="C294" s="2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3.5">
      <c r="A295" s="3"/>
      <c r="B295" s="3"/>
      <c r="C295" s="2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3.5">
      <c r="A296" s="3"/>
      <c r="B296" s="3"/>
      <c r="C296" s="2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3.5">
      <c r="A297" s="3"/>
      <c r="B297" s="3"/>
      <c r="C297" s="2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3.5">
      <c r="A298" s="3"/>
      <c r="B298" s="3"/>
      <c r="C298" s="2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3.5">
      <c r="A299" s="3"/>
      <c r="B299" s="3"/>
      <c r="C299" s="2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3.5">
      <c r="A300" s="3"/>
      <c r="B300" s="3"/>
      <c r="C300" s="2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3.5">
      <c r="A301" s="3"/>
      <c r="B301" s="3"/>
      <c r="C301" s="2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3.5">
      <c r="A302" s="3"/>
      <c r="B302" s="3"/>
      <c r="C302" s="2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3.5">
      <c r="A303" s="3"/>
      <c r="B303" s="3"/>
      <c r="C303" s="2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3.5">
      <c r="A304" s="3"/>
      <c r="B304" s="3"/>
      <c r="C304" s="2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3.5">
      <c r="A305" s="3"/>
      <c r="B305" s="3"/>
      <c r="C305" s="2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3.5">
      <c r="A306" s="3"/>
      <c r="B306" s="3"/>
      <c r="C306" s="2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3.5">
      <c r="A307" s="3"/>
      <c r="B307" s="3"/>
      <c r="C307" s="2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3.5">
      <c r="A308" s="3"/>
      <c r="B308" s="3"/>
      <c r="C308" s="2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3.5">
      <c r="A309" s="3"/>
      <c r="B309" s="3"/>
      <c r="C309" s="2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3.5">
      <c r="A310" s="3"/>
      <c r="B310" s="3"/>
      <c r="C310" s="2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3.5">
      <c r="A311" s="3"/>
      <c r="B311" s="3"/>
      <c r="C311" s="2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3.5">
      <c r="A312" s="3"/>
      <c r="B312" s="3"/>
      <c r="C312" s="2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3.5">
      <c r="A313" s="3"/>
      <c r="B313" s="3"/>
      <c r="C313" s="2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3.5">
      <c r="A314" s="3"/>
      <c r="B314" s="3"/>
      <c r="C314" s="2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3.5">
      <c r="A315" s="3"/>
      <c r="B315" s="3"/>
      <c r="C315" s="2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3.5">
      <c r="A316" s="3"/>
      <c r="B316" s="3"/>
      <c r="C316" s="2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3.5">
      <c r="A317" s="3"/>
      <c r="B317" s="3"/>
      <c r="C317" s="2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3.5">
      <c r="A318" s="3"/>
      <c r="B318" s="3"/>
      <c r="C318" s="2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3.5">
      <c r="A319" s="3"/>
      <c r="B319" s="3"/>
      <c r="C319" s="2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3.5">
      <c r="A320" s="3"/>
      <c r="B320" s="3"/>
      <c r="C320" s="2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3.5">
      <c r="A321" s="3"/>
      <c r="B321" s="3"/>
      <c r="C321" s="2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3.5">
      <c r="A322" s="3"/>
      <c r="B322" s="3"/>
      <c r="C322" s="2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3.5">
      <c r="A323" s="3"/>
      <c r="B323" s="3"/>
      <c r="C323" s="2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3.5">
      <c r="A324" s="3"/>
      <c r="B324" s="3"/>
      <c r="C324" s="2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3.5">
      <c r="A325" s="3"/>
      <c r="B325" s="3"/>
      <c r="C325" s="2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3.5">
      <c r="A326" s="3"/>
      <c r="B326" s="3"/>
      <c r="C326" s="2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3.5">
      <c r="A327" s="3"/>
      <c r="B327" s="3"/>
      <c r="C327" s="2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3.5">
      <c r="A328" s="3"/>
      <c r="B328" s="3"/>
      <c r="C328" s="2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3.5">
      <c r="A329" s="3"/>
      <c r="B329" s="3"/>
      <c r="C329" s="2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3.5">
      <c r="A330" s="3"/>
      <c r="B330" s="3"/>
      <c r="C330" s="2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3.5">
      <c r="A331" s="3"/>
      <c r="B331" s="3"/>
      <c r="C331" s="2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3.5">
      <c r="A332" s="3"/>
      <c r="B332" s="3"/>
      <c r="C332" s="2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3.5">
      <c r="A333" s="3"/>
      <c r="B333" s="3"/>
      <c r="C333" s="2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3.5">
      <c r="A334" s="3"/>
      <c r="B334" s="3"/>
      <c r="C334" s="2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3.5">
      <c r="A335" s="3"/>
      <c r="B335" s="3"/>
      <c r="C335" s="2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3.5">
      <c r="A336" s="3"/>
      <c r="B336" s="3"/>
      <c r="C336" s="2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3.5">
      <c r="A337" s="3"/>
      <c r="B337" s="3"/>
      <c r="C337" s="2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3.5">
      <c r="A338" s="3"/>
      <c r="B338" s="3"/>
      <c r="C338" s="2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3.5">
      <c r="A339" s="3"/>
      <c r="B339" s="3"/>
      <c r="C339" s="2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3.5">
      <c r="A340" s="3"/>
      <c r="B340" s="3"/>
      <c r="C340" s="2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3.5">
      <c r="A341" s="3"/>
      <c r="B341" s="3"/>
      <c r="C341" s="2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3.5">
      <c r="A342" s="3"/>
      <c r="B342" s="3"/>
      <c r="C342" s="2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3.5">
      <c r="A343" s="3"/>
      <c r="B343" s="3"/>
      <c r="C343" s="2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3.5">
      <c r="A344" s="3"/>
      <c r="B344" s="3"/>
      <c r="C344" s="2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3.5">
      <c r="A345" s="3"/>
      <c r="B345" s="3"/>
      <c r="C345" s="2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3.5">
      <c r="A346" s="3"/>
      <c r="B346" s="3"/>
      <c r="C346" s="2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3.5">
      <c r="A347" s="3"/>
      <c r="B347" s="3"/>
      <c r="C347" s="2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3.5">
      <c r="A348" s="3"/>
      <c r="B348" s="3"/>
      <c r="C348" s="2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3.5">
      <c r="A349" s="3"/>
      <c r="B349" s="3"/>
      <c r="C349" s="2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3.5">
      <c r="A350" s="3"/>
      <c r="B350" s="3"/>
      <c r="C350" s="2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3.5">
      <c r="A351" s="3"/>
      <c r="B351" s="3"/>
      <c r="C351" s="2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3.5">
      <c r="A352" s="3"/>
      <c r="B352" s="3"/>
      <c r="C352" s="2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3.5">
      <c r="A353" s="3"/>
      <c r="B353" s="3"/>
      <c r="C353" s="2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3.5">
      <c r="A354" s="3"/>
      <c r="B354" s="3"/>
      <c r="C354" s="2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3.5">
      <c r="A355" s="3"/>
      <c r="B355" s="3"/>
      <c r="C355" s="2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3.5">
      <c r="A356" s="3"/>
      <c r="B356" s="3"/>
      <c r="C356" s="2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3.5">
      <c r="A357" s="3"/>
      <c r="B357" s="3"/>
      <c r="C357" s="2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3.5">
      <c r="A358" s="3"/>
      <c r="B358" s="3"/>
      <c r="C358" s="2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3.5">
      <c r="A359" s="3"/>
      <c r="B359" s="3"/>
      <c r="C359" s="2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3.5">
      <c r="A360" s="3"/>
      <c r="B360" s="3"/>
      <c r="C360" s="2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3.5">
      <c r="A361" s="3"/>
      <c r="B361" s="3"/>
      <c r="C361" s="2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3.5">
      <c r="A362" s="3"/>
      <c r="B362" s="3"/>
      <c r="C362" s="2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3.5">
      <c r="A363" s="3"/>
      <c r="B363" s="3"/>
      <c r="C363" s="2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3.5">
      <c r="A364" s="3"/>
      <c r="B364" s="3"/>
      <c r="C364" s="2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3.5">
      <c r="A365" s="3"/>
      <c r="B365" s="3"/>
      <c r="C365" s="2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3.5">
      <c r="A366" s="3"/>
      <c r="B366" s="3"/>
      <c r="C366" s="2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3.5">
      <c r="A367" s="3"/>
      <c r="B367" s="3"/>
      <c r="C367" s="2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3.5">
      <c r="A368" s="3"/>
      <c r="B368" s="3"/>
      <c r="C368" s="2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3.5">
      <c r="A369" s="3"/>
      <c r="B369" s="3"/>
      <c r="C369" s="2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3.5">
      <c r="A370" s="3"/>
      <c r="B370" s="3"/>
      <c r="C370" s="2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3.5">
      <c r="A371" s="3"/>
      <c r="B371" s="3"/>
      <c r="C371" s="2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3.5">
      <c r="A372" s="3"/>
      <c r="B372" s="3"/>
      <c r="C372" s="2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3.5">
      <c r="A373" s="3"/>
      <c r="B373" s="3"/>
      <c r="C373" s="2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3.5">
      <c r="A374" s="3"/>
      <c r="B374" s="3"/>
      <c r="C374" s="2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3.5">
      <c r="A375" s="3"/>
      <c r="B375" s="3"/>
      <c r="C375" s="2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3.5">
      <c r="A376" s="3"/>
      <c r="B376" s="3"/>
      <c r="C376" s="2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3.5">
      <c r="A377" s="3"/>
      <c r="B377" s="3"/>
      <c r="C377" s="2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3.5">
      <c r="A378" s="3"/>
      <c r="B378" s="3"/>
      <c r="C378" s="2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3.5">
      <c r="A379" s="3"/>
      <c r="B379" s="3"/>
      <c r="C379" s="2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3.5">
      <c r="A380" s="3"/>
      <c r="B380" s="3"/>
      <c r="C380" s="2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3.5">
      <c r="A381" s="3"/>
      <c r="B381" s="3"/>
      <c r="C381" s="2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3.5">
      <c r="A382" s="3"/>
      <c r="B382" s="3"/>
      <c r="C382" s="2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3.5">
      <c r="A383" s="3"/>
      <c r="B383" s="3"/>
      <c r="C383" s="2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3.5">
      <c r="A384" s="3"/>
      <c r="B384" s="3"/>
      <c r="C384" s="2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3.5">
      <c r="A385" s="3"/>
      <c r="B385" s="3"/>
      <c r="C385" s="2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3.5">
      <c r="A386" s="3"/>
      <c r="B386" s="3"/>
      <c r="C386" s="2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3.5">
      <c r="A387" s="3"/>
      <c r="B387" s="3"/>
      <c r="C387" s="2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3.5">
      <c r="A388" s="3"/>
      <c r="B388" s="3"/>
      <c r="C388" s="2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3.5">
      <c r="A389" s="3"/>
      <c r="B389" s="3"/>
      <c r="C389" s="2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3.5">
      <c r="A390" s="3"/>
      <c r="B390" s="3"/>
      <c r="C390" s="2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3.5">
      <c r="A391" s="3"/>
      <c r="B391" s="3"/>
      <c r="C391" s="2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3.5">
      <c r="A392" s="3"/>
      <c r="B392" s="3"/>
      <c r="C392" s="2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3.5">
      <c r="A393" s="3"/>
      <c r="B393" s="3"/>
      <c r="C393" s="2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3.5">
      <c r="A394" s="3"/>
      <c r="B394" s="3"/>
      <c r="C394" s="2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3.5">
      <c r="A395" s="3"/>
      <c r="B395" s="3"/>
      <c r="C395" s="2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3.5">
      <c r="A396" s="3"/>
      <c r="B396" s="3"/>
      <c r="C396" s="2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3.5">
      <c r="A397" s="3"/>
      <c r="B397" s="3"/>
      <c r="C397" s="2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3.5">
      <c r="A398" s="3"/>
      <c r="B398" s="3"/>
      <c r="C398" s="2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3.5">
      <c r="A399" s="3"/>
      <c r="B399" s="3"/>
      <c r="C399" s="2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3.5">
      <c r="A400" s="3"/>
      <c r="B400" s="3"/>
      <c r="C400" s="2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3.5">
      <c r="A401" s="3"/>
      <c r="B401" s="3"/>
      <c r="C401" s="2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3.5">
      <c r="A402" s="3"/>
      <c r="B402" s="3"/>
      <c r="C402" s="2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3.5">
      <c r="A403" s="3"/>
      <c r="B403" s="3"/>
      <c r="C403" s="2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3.5">
      <c r="A404" s="3"/>
      <c r="B404" s="3"/>
      <c r="C404" s="2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3.5">
      <c r="A405" s="3"/>
      <c r="B405" s="3"/>
      <c r="C405" s="2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3.5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5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5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5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</row>
  </sheetData>
  <sheetProtection/>
  <mergeCells count="11">
    <mergeCell ref="B6:B7"/>
    <mergeCell ref="D6:D7"/>
    <mergeCell ref="G6:G7"/>
    <mergeCell ref="B1:Q3"/>
    <mergeCell ref="S2:W2"/>
    <mergeCell ref="Q4:V4"/>
    <mergeCell ref="J6:J7"/>
    <mergeCell ref="A5:B5"/>
    <mergeCell ref="C5:C7"/>
    <mergeCell ref="D5:F5"/>
    <mergeCell ref="G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Satenik</cp:lastModifiedBy>
  <dcterms:created xsi:type="dcterms:W3CDTF">2023-03-10T07:24:11Z</dcterms:created>
  <dcterms:modified xsi:type="dcterms:W3CDTF">2023-03-27T11:50:39Z</dcterms:modified>
  <cp:category/>
  <cp:version/>
  <cp:contentType/>
  <cp:contentStatus/>
</cp:coreProperties>
</file>