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\Documents\ԶԱՐԹՈՆՔ\ԿՈՒՍԱԿՑՈՒԹՅՈՒՆ\Հաշվետվություն-հայտարարագրեր\2023-մայիս\"/>
    </mc:Choice>
  </mc:AlternateContent>
  <bookViews>
    <workbookView xWindow="0" yWindow="0" windowWidth="19200" windowHeight="7050" tabRatio="810" activeTab="8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0">Ընդհանուր!$A$1:$E$47</definedName>
    <definedName name="_xlnm.Print_Area" localSheetId="4">'Ծան 1.'!$A$1:$H$67</definedName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  <definedName name="_xlnm.Print_Area" localSheetId="3">Պարտավորություններ!$A$1:$J$21</definedName>
  </definedNames>
  <calcPr calcId="162913"/>
</workbook>
</file>

<file path=xl/calcChain.xml><?xml version="1.0" encoding="utf-8"?>
<calcChain xmlns="http://schemas.openxmlformats.org/spreadsheetml/2006/main">
  <c r="G24" i="11" l="1"/>
  <c r="F58" i="6" l="1"/>
  <c r="F33" i="2"/>
  <c r="D8" i="9" l="1"/>
  <c r="F15" i="8"/>
  <c r="F8" i="8"/>
  <c r="D8" i="7"/>
  <c r="E34" i="11"/>
  <c r="G26" i="11"/>
  <c r="D13" i="2" s="1"/>
  <c r="H13" i="2" s="1"/>
  <c r="F19" i="11"/>
  <c r="D11" i="11"/>
  <c r="D66" i="6"/>
  <c r="F12" i="2" s="1"/>
  <c r="I37" i="3"/>
  <c r="H37" i="3"/>
  <c r="G37" i="3"/>
  <c r="I31" i="3"/>
  <c r="H31" i="3"/>
  <c r="G31" i="3"/>
  <c r="G20" i="3"/>
  <c r="F20" i="3"/>
  <c r="E20" i="3"/>
  <c r="G12" i="3"/>
  <c r="F12" i="3"/>
  <c r="E12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F10" i="2"/>
  <c r="H10" i="2" s="1"/>
  <c r="H9" i="2"/>
  <c r="H8" i="2"/>
  <c r="F42" i="2"/>
  <c r="H42" i="2" l="1"/>
  <c r="D14" i="2"/>
  <c r="D30" i="2"/>
  <c r="H12" i="2" l="1"/>
  <c r="F14" i="2"/>
  <c r="H14" i="2" l="1"/>
  <c r="H30" i="2" s="1"/>
  <c r="F30" i="2"/>
  <c r="F46" i="2" s="1"/>
</calcChain>
</file>

<file path=xl/comments1.xml><?xml version="1.0" encoding="utf-8"?>
<comments xmlns="http://schemas.openxmlformats.org/spreadsheetml/2006/main">
  <authors>
    <author>Aramayis Pashinyan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<sst xmlns="http://schemas.openxmlformats.org/spreadsheetml/2006/main" count="574" uniqueCount="220">
  <si>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</si>
  <si>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</si>
  <si>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</si>
  <si>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</si>
  <si>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</si>
  <si>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</si>
  <si>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</si>
  <si>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</si>
  <si>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</si>
  <si>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</si>
  <si>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</si>
  <si>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</si>
  <si>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</si>
  <si>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</si>
  <si>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</si>
  <si>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</si>
  <si>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</si>
  <si>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</si>
  <si>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</si>
  <si>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</si>
  <si>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</si>
  <si>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</si>
  <si>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</si>
  <si>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</si>
  <si>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</si>
  <si>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</si>
  <si>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</si>
  <si>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</si>
  <si>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</si>
  <si>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</si>
  <si>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</si>
  <si>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</si>
  <si>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</si>
  <si>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</si>
  <si>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</si>
  <si>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</si>
  <si>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</si>
  <si>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</si>
  <si>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</si>
  <si>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</si>
  <si>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</si>
  <si>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</si>
  <si>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</si>
  <si>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</si>
  <si>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</si>
  <si>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</si>
  <si>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</si>
  <si>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</si>
  <si>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</si>
  <si>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</si>
  <si>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</si>
  <si>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</si>
  <si>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</si>
  <si>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</si>
  <si>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</si>
  <si>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</si>
  <si>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</si>
  <si>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</si>
  <si>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</si>
  <si>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</si>
  <si>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</si>
  <si>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</si>
  <si>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</si>
  <si>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</si>
  <si>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</si>
  <si>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</si>
  <si>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</si>
  <si>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</si>
  <si>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</si>
  <si>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</si>
  <si>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</si>
  <si>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</si>
  <si>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</si>
  <si>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</si>
  <si>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</si>
  <si>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</si>
  <si>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</si>
  <si>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</si>
  <si>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</si>
  <si>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</si>
  <si>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</si>
  <si>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</si>
  <si>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</si>
  <si>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</si>
  <si>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</si>
  <si>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</si>
  <si>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</si>
  <si>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</si>
  <si>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</si>
  <si>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</si>
  <si>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</si>
  <si>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</si>
  <si>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</si>
  <si>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</si>
  <si>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</si>
  <si>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</si>
  <si>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</si>
  <si>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</si>
  <si>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</si>
  <si>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</si>
  <si>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</si>
  <si>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</si>
  <si>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</si>
  <si>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</si>
  <si>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</si>
  <si>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</si>
  <si>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</si>
  <si>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</si>
  <si>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</si>
  <si>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</si>
  <si>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</si>
  <si>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</si>
  <si>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</si>
  <si>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</si>
  <si>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</si>
  <si>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</si>
  <si>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</si>
  <si>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</si>
  <si>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</si>
  <si>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</si>
  <si>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</si>
  <si>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</si>
  <si>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</si>
  <si>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</si>
  <si>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</si>
  <si>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</si>
  <si>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</si>
  <si>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</si>
  <si>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</si>
  <si>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</si>
  <si>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</si>
  <si>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</si>
  <si>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</si>
  <si>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</si>
  <si>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</si>
  <si>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</si>
  <si>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</si>
  <si>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</si>
  <si>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</si>
  <si>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</si>
  <si>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</si>
  <si>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</si>
  <si>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</si>
  <si>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</si>
  <si>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</si>
  <si>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</si>
  <si>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</si>
  <si>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</si>
  <si>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</si>
  <si>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</si>
  <si>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</si>
  <si>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</si>
  <si>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</si>
  <si>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</si>
  <si>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</si>
  <si>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</si>
  <si>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</si>
  <si>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</si>
  <si>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</si>
  <si>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</si>
  <si>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</si>
  <si>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</si>
  <si>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</si>
  <si>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</si>
  <si>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</si>
  <si>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</si>
  <si>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</si>
  <si>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</si>
  <si>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</si>
  <si>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</si>
  <si>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</si>
  <si>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</si>
  <si>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</si>
  <si>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</si>
  <si>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</si>
  <si>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</si>
  <si>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</si>
  <si>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</si>
  <si>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</si>
  <si>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</si>
  <si>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«ԶԱՐԹՈՆՔ» ԱԶԳԱՅԻՆ ՔՐԻՍՏՈՆԵԱԿԱՆ  ԿՈՒՍԱԿՑՈՒԹՅԱՆ  </t>
  </si>
  <si>
    <t>Արա Զոհրաբյան</t>
  </si>
  <si>
    <t>արական</t>
  </si>
  <si>
    <t>19.05.2021</t>
  </si>
  <si>
    <t>Արա Գագիկի Զոհրաբյան</t>
  </si>
  <si>
    <t>AMD</t>
  </si>
  <si>
    <t>Զոհրաբյան Արա</t>
  </si>
  <si>
    <t>ք.Երևան Արշակունյաց 17</t>
  </si>
  <si>
    <t xml:space="preserve">«ԶԱՐԹՈՆՔ» ԱԶԳԱՅԻՆ ՔՐԻՍՏՈՆԵԱԿԱՆ  ԿՈՒՍԱԿՑՈՒԹՅՈՒՆ  </t>
  </si>
  <si>
    <t>ք.Երևան, Արշակունյաց պ.  17շենք</t>
  </si>
  <si>
    <t xml:space="preserve">www.zartonq.am </t>
  </si>
  <si>
    <t>Վահագն Չախալյան</t>
  </si>
  <si>
    <t>Արտեմ Թարզյան</t>
  </si>
  <si>
    <t>Կարինե Նալչաջյան</t>
  </si>
  <si>
    <t>Գրիգոր Մնացականյան</t>
  </si>
  <si>
    <t>Կարեն Թորոսյան</t>
  </si>
  <si>
    <t>իգական</t>
  </si>
  <si>
    <t xml:space="preserve"> </t>
  </si>
  <si>
    <t>Սամվել Չախալյան</t>
  </si>
  <si>
    <t>անհատույց</t>
  </si>
  <si>
    <t>տարածքի սենյակ</t>
  </si>
  <si>
    <t>Մարման վերջնա-ժամկետ</t>
  </si>
  <si>
    <t>Չհրապարակվող</t>
  </si>
  <si>
    <t>չհրապարակվող</t>
  </si>
  <si>
    <t>2022 թ. ՏԱՐԵԿԱՆ ՀԱՇՎԵՏՎՈՒԹՅՈՒՆ</t>
  </si>
  <si>
    <t xml:space="preserve">Անդրանիկ Աշոտի Մարգարյան </t>
  </si>
  <si>
    <t>Անդրանիկ Հակոբյան</t>
  </si>
  <si>
    <t xml:space="preserve">Անի Արծրունի Ղարիբյան </t>
  </si>
  <si>
    <t xml:space="preserve">Էլեն Սամվելի Բաբայան </t>
  </si>
  <si>
    <t xml:space="preserve">Նանե Մկրտչի Գրիգորյան </t>
  </si>
  <si>
    <t>Թամարա Սեյրանի Բաղդասարյան</t>
  </si>
  <si>
    <t xml:space="preserve">Նոննա Էրիկի Համբարձումյան </t>
  </si>
  <si>
    <t>Լեռնիկ Ռոբերետի Հովհաննիսյան</t>
  </si>
  <si>
    <t xml:space="preserve">Կարեն Սուրենի Մեժլումյան </t>
  </si>
  <si>
    <t xml:space="preserve">Տաթևիկ Սուրենի Շալջյան </t>
  </si>
  <si>
    <t xml:space="preserve">Անուշ Էդիկի Սմբատյան </t>
  </si>
  <si>
    <t xml:space="preserve">Փափազ Խաչիկի Ավագյան </t>
  </si>
  <si>
    <t xml:space="preserve">Մարինե Պավլուշի Ֆարմանյան </t>
  </si>
  <si>
    <t>23.05.2023թ.</t>
  </si>
  <si>
    <t>Մերուժան Ղազարյան/«Լեքս-Կոդ» ՓԲԸ-ի միջոցով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</si>
</sst>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164" fontId="39" fillId="0" borderId="0" applyFont="0" applyFill="0" applyBorder="0" applyAlignment="0" applyProtection="0"/>
  </cellStyleXfs>
  <cellXfs count="268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/>
    <xf numFmtId="0" fontId="12" fillId="0" borderId="0" xfId="0" applyFont="1" applyAlignment="1"/>
    <xf numFmtId="0" fontId="13" fillId="0" borderId="0" xfId="0" applyFont="1"/>
    <xf numFmtId="0" fontId="12" fillId="0" borderId="0" xfId="0" applyFont="1" applyAlignment="1">
      <alignment horizontal="left" wrapText="1"/>
    </xf>
    <xf numFmtId="0" fontId="14" fillId="0" borderId="0" xfId="0" applyFont="1"/>
    <xf numFmtId="0" fontId="4" fillId="0" borderId="0" xfId="0" applyFont="1" applyAlignment="1">
      <alignment vertical="center"/>
    </xf>
    <xf numFmtId="0" fontId="15" fillId="0" borderId="0" xfId="0" applyFont="1" applyAlignment="1"/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0" fontId="25" fillId="0" borderId="0" xfId="0" applyFont="1"/>
    <xf numFmtId="0" fontId="25" fillId="0" borderId="0" xfId="0" applyFont="1" applyAlignment="1"/>
    <xf numFmtId="0" fontId="24" fillId="0" borderId="0" xfId="0" applyFont="1"/>
    <xf numFmtId="0" fontId="24" fillId="0" borderId="0" xfId="0" applyFont="1" applyAlignment="1"/>
    <xf numFmtId="15" fontId="25" fillId="0" borderId="0" xfId="0" applyNumberFormat="1" applyFont="1"/>
    <xf numFmtId="0" fontId="25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9" fillId="0" borderId="0" xfId="0" applyFont="1" applyAlignment="1"/>
    <xf numFmtId="0" fontId="23" fillId="2" borderId="1" xfId="0" applyFont="1" applyFill="1" applyBorder="1"/>
    <xf numFmtId="0" fontId="23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center" wrapText="1"/>
    </xf>
    <xf numFmtId="164" fontId="23" fillId="2" borderId="1" xfId="0" applyNumberFormat="1" applyFont="1" applyFill="1" applyBorder="1"/>
    <xf numFmtId="0" fontId="17" fillId="2" borderId="5" xfId="0" applyFont="1" applyFill="1" applyBorder="1" applyAlignment="1">
      <alignment wrapText="1"/>
    </xf>
    <xf numFmtId="164" fontId="23" fillId="2" borderId="5" xfId="0" applyNumberFormat="1" applyFont="1" applyFill="1" applyBorder="1"/>
    <xf numFmtId="0" fontId="17" fillId="3" borderId="5" xfId="0" applyFont="1" applyFill="1" applyBorder="1" applyAlignment="1">
      <alignment horizontal="center" vertical="center" wrapText="1"/>
    </xf>
    <xf numFmtId="164" fontId="17" fillId="3" borderId="5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vertical="top"/>
    </xf>
    <xf numFmtId="0" fontId="17" fillId="3" borderId="6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center" wrapText="1"/>
    </xf>
    <xf numFmtId="164" fontId="17" fillId="3" borderId="7" xfId="0" applyNumberFormat="1" applyFont="1" applyFill="1" applyBorder="1" applyAlignment="1">
      <alignment wrapText="1"/>
    </xf>
    <xf numFmtId="0" fontId="17" fillId="3" borderId="7" xfId="0" applyFont="1" applyFill="1" applyBorder="1"/>
    <xf numFmtId="164" fontId="17" fillId="3" borderId="7" xfId="0" applyNumberFormat="1" applyFont="1" applyFill="1" applyBorder="1"/>
    <xf numFmtId="0" fontId="30" fillId="2" borderId="8" xfId="0" applyFont="1" applyFill="1" applyBorder="1" applyAlignment="1">
      <alignment horizontal="center" vertical="center" wrapText="1"/>
    </xf>
    <xf numFmtId="164" fontId="23" fillId="0" borderId="8" xfId="0" applyNumberFormat="1" applyFont="1" applyBorder="1"/>
    <xf numFmtId="0" fontId="23" fillId="2" borderId="8" xfId="0" applyFont="1" applyFill="1" applyBorder="1"/>
    <xf numFmtId="164" fontId="23" fillId="2" borderId="8" xfId="0" applyNumberFormat="1" applyFont="1" applyFill="1" applyBorder="1"/>
    <xf numFmtId="0" fontId="23" fillId="2" borderId="4" xfId="0" applyFont="1" applyFill="1" applyBorder="1"/>
    <xf numFmtId="0" fontId="23" fillId="4" borderId="9" xfId="0" applyFont="1" applyFill="1" applyBorder="1" applyAlignment="1">
      <alignment wrapText="1"/>
    </xf>
    <xf numFmtId="0" fontId="23" fillId="4" borderId="1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center" wrapText="1"/>
    </xf>
    <xf numFmtId="164" fontId="17" fillId="2" borderId="11" xfId="0" applyNumberFormat="1" applyFont="1" applyFill="1" applyBorder="1"/>
    <xf numFmtId="0" fontId="17" fillId="2" borderId="11" xfId="0" applyFont="1" applyFill="1" applyBorder="1"/>
    <xf numFmtId="0" fontId="23" fillId="4" borderId="11" xfId="0" applyFont="1" applyFill="1" applyBorder="1" applyAlignment="1">
      <alignment wrapText="1"/>
    </xf>
    <xf numFmtId="0" fontId="17" fillId="2" borderId="7" xfId="0" applyFont="1" applyFill="1" applyBorder="1" applyAlignment="1">
      <alignment horizontal="center" wrapText="1"/>
    </xf>
    <xf numFmtId="164" fontId="17" fillId="2" borderId="7" xfId="0" applyNumberFormat="1" applyFont="1" applyFill="1" applyBorder="1"/>
    <xf numFmtId="0" fontId="17" fillId="2" borderId="7" xfId="0" applyFont="1" applyFill="1" applyBorder="1"/>
    <xf numFmtId="0" fontId="31" fillId="2" borderId="1" xfId="0" applyFont="1" applyFill="1" applyBorder="1" applyAlignment="1">
      <alignment horizontal="center" vertical="center" wrapText="1"/>
    </xf>
    <xf numFmtId="164" fontId="17" fillId="2" borderId="12" xfId="0" applyNumberFormat="1" applyFont="1" applyFill="1" applyBorder="1"/>
    <xf numFmtId="0" fontId="17" fillId="2" borderId="12" xfId="0" applyFont="1" applyFill="1" applyBorder="1"/>
    <xf numFmtId="0" fontId="23" fillId="4" borderId="1" xfId="0" quotePrefix="1" applyFont="1" applyFill="1" applyBorder="1" applyAlignment="1">
      <alignment vertical="center" wrapText="1"/>
    </xf>
    <xf numFmtId="164" fontId="23" fillId="0" borderId="13" xfId="0" applyNumberFormat="1" applyFont="1" applyBorder="1"/>
    <xf numFmtId="0" fontId="17" fillId="2" borderId="1" xfId="0" applyFont="1" applyFill="1" applyBorder="1"/>
    <xf numFmtId="164" fontId="17" fillId="2" borderId="1" xfId="0" applyNumberFormat="1" applyFont="1" applyFill="1" applyBorder="1"/>
    <xf numFmtId="164" fontId="23" fillId="2" borderId="14" xfId="0" applyNumberFormat="1" applyFont="1" applyFill="1" applyBorder="1"/>
    <xf numFmtId="0" fontId="17" fillId="4" borderId="14" xfId="0" applyFont="1" applyFill="1" applyBorder="1" applyAlignment="1">
      <alignment wrapText="1"/>
    </xf>
    <xf numFmtId="0" fontId="17" fillId="4" borderId="14" xfId="0" applyFont="1" applyFill="1" applyBorder="1" applyAlignment="1">
      <alignment horizontal="left" wrapText="1"/>
    </xf>
    <xf numFmtId="0" fontId="17" fillId="2" borderId="14" xfId="0" applyFont="1" applyFill="1" applyBorder="1" applyAlignment="1">
      <alignment horizontal="center" wrapText="1"/>
    </xf>
    <xf numFmtId="0" fontId="23" fillId="2" borderId="14" xfId="0" applyFont="1" applyFill="1" applyBorder="1"/>
    <xf numFmtId="164" fontId="23" fillId="0" borderId="14" xfId="0" applyNumberFormat="1" applyFont="1" applyBorder="1"/>
    <xf numFmtId="0" fontId="23" fillId="2" borderId="7" xfId="0" applyFont="1" applyFill="1" applyBorder="1"/>
    <xf numFmtId="164" fontId="23" fillId="2" borderId="7" xfId="0" applyNumberFormat="1" applyFont="1" applyFill="1" applyBorder="1"/>
    <xf numFmtId="0" fontId="23" fillId="4" borderId="1" xfId="0" applyFont="1" applyFill="1" applyBorder="1" applyAlignment="1">
      <alignment vertical="center" wrapText="1"/>
    </xf>
    <xf numFmtId="164" fontId="23" fillId="2" borderId="13" xfId="0" applyNumberFormat="1" applyFont="1" applyFill="1" applyBorder="1"/>
    <xf numFmtId="0" fontId="2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7" fillId="3" borderId="5" xfId="0" applyFont="1" applyFill="1" applyBorder="1"/>
    <xf numFmtId="0" fontId="17" fillId="3" borderId="5" xfId="0" applyFont="1" applyFill="1" applyBorder="1" applyAlignment="1">
      <alignment horizontal="center"/>
    </xf>
    <xf numFmtId="164" fontId="17" fillId="3" borderId="5" xfId="0" applyNumberFormat="1" applyFont="1" applyFill="1" applyBorder="1"/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164" fontId="17" fillId="3" borderId="12" xfId="0" applyNumberFormat="1" applyFont="1" applyFill="1" applyBorder="1"/>
    <xf numFmtId="164" fontId="17" fillId="3" borderId="1" xfId="0" applyNumberFormat="1" applyFont="1" applyFill="1" applyBorder="1"/>
    <xf numFmtId="164" fontId="23" fillId="2" borderId="12" xfId="0" applyNumberFormat="1" applyFont="1" applyFill="1" applyBorder="1"/>
    <xf numFmtId="0" fontId="17" fillId="3" borderId="5" xfId="0" applyFont="1" applyFill="1" applyBorder="1" applyAlignment="1">
      <alignment vertical="center"/>
    </xf>
    <xf numFmtId="0" fontId="23" fillId="3" borderId="5" xfId="0" applyFont="1" applyFill="1" applyBorder="1" applyAlignment="1">
      <alignment horizontal="center" wrapText="1"/>
    </xf>
    <xf numFmtId="164" fontId="17" fillId="2" borderId="5" xfId="0" applyNumberFormat="1" applyFont="1" applyFill="1" applyBorder="1"/>
    <xf numFmtId="0" fontId="23" fillId="0" borderId="0" xfId="0" applyFont="1" applyAlignment="1"/>
    <xf numFmtId="0" fontId="17" fillId="4" borderId="8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wrapText="1"/>
    </xf>
    <xf numFmtId="0" fontId="17" fillId="4" borderId="7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wrapText="1"/>
    </xf>
    <xf numFmtId="0" fontId="21" fillId="2" borderId="11" xfId="0" applyFont="1" applyFill="1" applyBorder="1" applyAlignment="1">
      <alignment horizontal="left" vertical="top" wrapText="1"/>
    </xf>
    <xf numFmtId="0" fontId="22" fillId="0" borderId="11" xfId="0" applyFont="1" applyBorder="1"/>
    <xf numFmtId="0" fontId="33" fillId="0" borderId="0" xfId="0" applyFont="1" applyAlignment="1">
      <alignment horizontal="left" wrapText="1"/>
    </xf>
    <xf numFmtId="0" fontId="33" fillId="0" borderId="0" xfId="0" applyFont="1" applyAlignment="1"/>
    <xf numFmtId="0" fontId="17" fillId="0" borderId="11" xfId="0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/>
    </xf>
    <xf numFmtId="0" fontId="34" fillId="2" borderId="1" xfId="1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wrapText="1"/>
    </xf>
    <xf numFmtId="0" fontId="25" fillId="0" borderId="0" xfId="0" applyFont="1" applyAlignment="1"/>
    <xf numFmtId="0" fontId="0" fillId="0" borderId="0" xfId="0" applyFont="1" applyAlignment="1"/>
    <xf numFmtId="0" fontId="19" fillId="0" borderId="0" xfId="0" applyFont="1" applyAlignment="1"/>
    <xf numFmtId="0" fontId="0" fillId="0" borderId="0" xfId="0" applyFont="1" applyAlignment="1"/>
    <xf numFmtId="0" fontId="24" fillId="0" borderId="16" xfId="0" applyFont="1" applyBorder="1"/>
    <xf numFmtId="0" fontId="23" fillId="2" borderId="11" xfId="0" applyFont="1" applyFill="1" applyBorder="1"/>
    <xf numFmtId="0" fontId="23" fillId="2" borderId="11" xfId="0" applyFont="1" applyFill="1" applyBorder="1" applyAlignment="1">
      <alignment horizontal="center" wrapText="1"/>
    </xf>
    <xf numFmtId="164" fontId="23" fillId="2" borderId="11" xfId="0" applyNumberFormat="1" applyFont="1" applyFill="1" applyBorder="1"/>
    <xf numFmtId="164" fontId="17" fillId="3" borderId="5" xfId="0" applyNumberFormat="1" applyFont="1" applyFill="1" applyBorder="1" applyAlignment="1">
      <alignment horizontal="center"/>
    </xf>
    <xf numFmtId="0" fontId="15" fillId="0" borderId="0" xfId="0" applyFont="1" applyFill="1" applyAlignment="1"/>
    <xf numFmtId="0" fontId="6" fillId="0" borderId="0" xfId="0" applyFont="1" applyFill="1"/>
    <xf numFmtId="0" fontId="19" fillId="0" borderId="16" xfId="0" applyFont="1" applyBorder="1"/>
    <xf numFmtId="0" fontId="23" fillId="4" borderId="11" xfId="0" applyFont="1" applyFill="1" applyBorder="1" applyAlignment="1">
      <alignment vertical="center" wrapText="1"/>
    </xf>
    <xf numFmtId="164" fontId="23" fillId="2" borderId="15" xfId="0" applyNumberFormat="1" applyFont="1" applyFill="1" applyBorder="1"/>
    <xf numFmtId="0" fontId="23" fillId="4" borderId="1" xfId="0" applyFont="1" applyFill="1" applyBorder="1" applyAlignment="1">
      <alignment horizontal="right" vertical="center" wrapText="1"/>
    </xf>
    <xf numFmtId="49" fontId="17" fillId="3" borderId="5" xfId="0" applyNumberFormat="1" applyFont="1" applyFill="1" applyBorder="1" applyAlignment="1">
      <alignment horizontal="right" vertical="center"/>
    </xf>
    <xf numFmtId="0" fontId="4" fillId="0" borderId="16" xfId="0" applyFont="1" applyBorder="1"/>
    <xf numFmtId="0" fontId="4" fillId="0" borderId="17" xfId="0" applyFont="1" applyBorder="1"/>
    <xf numFmtId="0" fontId="9" fillId="0" borderId="17" xfId="0" applyFont="1" applyBorder="1" applyAlignment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6" fillId="5" borderId="23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7" fillId="5" borderId="24" xfId="0" applyFont="1" applyFill="1" applyBorder="1" applyAlignment="1">
      <alignment horizontal="center" wrapText="1"/>
    </xf>
    <xf numFmtId="0" fontId="7" fillId="5" borderId="25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wrapText="1"/>
    </xf>
    <xf numFmtId="0" fontId="17" fillId="0" borderId="2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2" fillId="0" borderId="17" xfId="0" applyFont="1" applyBorder="1"/>
    <xf numFmtId="0" fontId="3" fillId="0" borderId="17" xfId="0" applyFont="1" applyBorder="1" applyAlignment="1"/>
    <xf numFmtId="0" fontId="2" fillId="0" borderId="18" xfId="0" applyFont="1" applyBorder="1"/>
    <xf numFmtId="0" fontId="2" fillId="0" borderId="19" xfId="0" applyFont="1" applyBorder="1"/>
    <xf numFmtId="0" fontId="2" fillId="0" borderId="21" xfId="0" applyFont="1" applyBorder="1"/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6" fillId="0" borderId="26" xfId="0" applyFont="1" applyBorder="1" applyAlignment="1">
      <alignment wrapText="1"/>
    </xf>
    <xf numFmtId="0" fontId="2" fillId="0" borderId="20" xfId="0" applyFont="1" applyBorder="1"/>
    <xf numFmtId="0" fontId="2" fillId="0" borderId="22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24" fillId="5" borderId="23" xfId="0" applyFont="1" applyFill="1" applyBorder="1" applyAlignment="1">
      <alignment horizontal="center"/>
    </xf>
    <xf numFmtId="0" fontId="24" fillId="5" borderId="24" xfId="0" applyFont="1" applyFill="1" applyBorder="1" applyAlignment="1">
      <alignment horizontal="center"/>
    </xf>
    <xf numFmtId="0" fontId="24" fillId="5" borderId="25" xfId="0" applyFont="1" applyFill="1" applyBorder="1" applyAlignment="1">
      <alignment horizontal="center"/>
    </xf>
    <xf numFmtId="0" fontId="17" fillId="0" borderId="2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wrapText="1"/>
    </xf>
    <xf numFmtId="0" fontId="17" fillId="5" borderId="24" xfId="0" applyFont="1" applyFill="1" applyBorder="1" applyAlignment="1">
      <alignment horizontal="center" wrapText="1"/>
    </xf>
    <xf numFmtId="0" fontId="17" fillId="5" borderId="25" xfId="0" applyFont="1" applyFill="1" applyBorder="1" applyAlignment="1">
      <alignment horizontal="center" wrapText="1"/>
    </xf>
    <xf numFmtId="0" fontId="19" fillId="0" borderId="17" xfId="0" applyFont="1" applyBorder="1" applyAlignment="1"/>
    <xf numFmtId="0" fontId="17" fillId="0" borderId="26" xfId="0" applyFont="1" applyBorder="1" applyAlignment="1">
      <alignment wrapText="1"/>
    </xf>
    <xf numFmtId="0" fontId="11" fillId="2" borderId="11" xfId="0" applyFont="1" applyFill="1" applyBorder="1" applyAlignment="1">
      <alignment horizontal="left" vertical="top" wrapText="1"/>
    </xf>
    <xf numFmtId="0" fontId="5" fillId="0" borderId="11" xfId="0" applyFont="1" applyBorder="1"/>
    <xf numFmtId="0" fontId="35" fillId="0" borderId="20" xfId="0" applyFont="1" applyBorder="1"/>
    <xf numFmtId="0" fontId="19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5" fillId="0" borderId="18" xfId="0" applyFont="1" applyBorder="1"/>
    <xf numFmtId="0" fontId="25" fillId="0" borderId="19" xfId="0" applyFont="1" applyBorder="1" applyAlignment="1">
      <alignment wrapText="1"/>
    </xf>
    <xf numFmtId="0" fontId="25" fillId="0" borderId="20" xfId="0" applyFont="1" applyBorder="1"/>
    <xf numFmtId="0" fontId="25" fillId="0" borderId="21" xfId="0" applyFont="1" applyBorder="1"/>
    <xf numFmtId="0" fontId="25" fillId="0" borderId="21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4" fillId="5" borderId="24" xfId="0" applyFont="1" applyFill="1" applyBorder="1" applyAlignment="1">
      <alignment horizontal="center" wrapText="1"/>
    </xf>
    <xf numFmtId="0" fontId="24" fillId="5" borderId="25" xfId="0" applyFont="1" applyFill="1" applyBorder="1" applyAlignment="1">
      <alignment horizont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17" fillId="0" borderId="20" xfId="0" applyFont="1" applyBorder="1"/>
    <xf numFmtId="0" fontId="15" fillId="0" borderId="26" xfId="0" applyFont="1" applyBorder="1" applyAlignment="1">
      <alignment wrapText="1"/>
    </xf>
    <xf numFmtId="0" fontId="15" fillId="2" borderId="2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0" fontId="15" fillId="0" borderId="28" xfId="0" applyFont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36" fillId="0" borderId="0" xfId="0" applyFont="1"/>
    <xf numFmtId="0" fontId="36" fillId="0" borderId="0" xfId="0" applyFont="1" applyAlignment="1"/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7" fillId="2" borderId="11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left" wrapText="1"/>
    </xf>
    <xf numFmtId="165" fontId="6" fillId="2" borderId="15" xfId="2" applyNumberFormat="1" applyFont="1" applyFill="1" applyBorder="1"/>
    <xf numFmtId="165" fontId="6" fillId="2" borderId="11" xfId="2" applyNumberFormat="1" applyFont="1" applyFill="1" applyBorder="1"/>
    <xf numFmtId="165" fontId="4" fillId="2" borderId="13" xfId="0" applyNumberFormat="1" applyFont="1" applyFill="1" applyBorder="1"/>
    <xf numFmtId="165" fontId="4" fillId="2" borderId="15" xfId="0" applyNumberFormat="1" applyFont="1" applyFill="1" applyBorder="1"/>
    <xf numFmtId="165" fontId="4" fillId="2" borderId="11" xfId="0" applyNumberFormat="1" applyFont="1" applyFill="1" applyBorder="1"/>
    <xf numFmtId="0" fontId="4" fillId="0" borderId="32" xfId="0" applyFont="1" applyBorder="1"/>
    <xf numFmtId="0" fontId="4" fillId="0" borderId="33" xfId="0" applyFont="1" applyBorder="1"/>
    <xf numFmtId="0" fontId="9" fillId="0" borderId="33" xfId="0" applyFont="1" applyBorder="1" applyAlignment="1"/>
    <xf numFmtId="0" fontId="4" fillId="0" borderId="34" xfId="0" applyFont="1" applyBorder="1"/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165" fontId="6" fillId="0" borderId="21" xfId="2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/>
    <xf numFmtId="165" fontId="6" fillId="0" borderId="21" xfId="2" applyNumberFormat="1" applyFont="1" applyBorder="1"/>
    <xf numFmtId="0" fontId="40" fillId="0" borderId="0" xfId="0" applyFont="1"/>
    <xf numFmtId="0" fontId="41" fillId="0" borderId="20" xfId="0" applyFont="1" applyBorder="1" applyAlignment="1"/>
    <xf numFmtId="0" fontId="35" fillId="0" borderId="21" xfId="0" applyFont="1" applyBorder="1"/>
    <xf numFmtId="0" fontId="41" fillId="0" borderId="21" xfId="0" applyFont="1" applyBorder="1" applyAlignment="1">
      <alignment horizontal="center"/>
    </xf>
    <xf numFmtId="0" fontId="41" fillId="0" borderId="22" xfId="0" applyFont="1" applyBorder="1" applyAlignment="1">
      <alignment horizontal="center"/>
    </xf>
    <xf numFmtId="0" fontId="35" fillId="0" borderId="0" xfId="0" applyFont="1"/>
    <xf numFmtId="0" fontId="40" fillId="0" borderId="0" xfId="0" applyFont="1" applyAlignment="1"/>
    <xf numFmtId="165" fontId="35" fillId="0" borderId="21" xfId="2" applyNumberFormat="1" applyFont="1" applyBorder="1"/>
    <xf numFmtId="0" fontId="41" fillId="0" borderId="20" xfId="0" applyFont="1" applyBorder="1"/>
    <xf numFmtId="165" fontId="41" fillId="0" borderId="21" xfId="2" applyNumberFormat="1" applyFont="1" applyBorder="1" applyAlignment="1">
      <alignment horizontal="center"/>
    </xf>
    <xf numFmtId="165" fontId="35" fillId="0" borderId="21" xfId="2" applyNumberFormat="1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19" fillId="0" borderId="32" xfId="0" applyFont="1" applyBorder="1"/>
    <xf numFmtId="0" fontId="19" fillId="0" borderId="33" xfId="0" applyFont="1" applyBorder="1"/>
    <xf numFmtId="0" fontId="19" fillId="0" borderId="34" xfId="0" applyFont="1" applyBorder="1"/>
    <xf numFmtId="0" fontId="35" fillId="0" borderId="21" xfId="0" applyFont="1" applyBorder="1" applyAlignment="1">
      <alignment horizontal="center"/>
    </xf>
    <xf numFmtId="0" fontId="23" fillId="0" borderId="32" xfId="0" applyFont="1" applyBorder="1"/>
    <xf numFmtId="0" fontId="23" fillId="0" borderId="33" xfId="0" applyFont="1" applyBorder="1"/>
    <xf numFmtId="0" fontId="23" fillId="0" borderId="34" xfId="0" applyFont="1" applyBorder="1"/>
    <xf numFmtId="0" fontId="6" fillId="0" borderId="20" xfId="0" applyFont="1" applyBorder="1"/>
    <xf numFmtId="0" fontId="6" fillId="0" borderId="21" xfId="0" applyFont="1" applyBorder="1"/>
    <xf numFmtId="0" fontId="33" fillId="0" borderId="0" xfId="0" applyFont="1" applyFill="1" applyAlignment="1"/>
    <xf numFmtId="0" fontId="19" fillId="0" borderId="0" xfId="0" applyFont="1" applyFill="1"/>
    <xf numFmtId="0" fontId="0" fillId="0" borderId="0" xfId="0" applyFont="1" applyAlignment="1"/>
    <xf numFmtId="0" fontId="13" fillId="0" borderId="17" xfId="0" applyFont="1" applyBorder="1"/>
    <xf numFmtId="0" fontId="13" fillId="0" borderId="17" xfId="0" applyFont="1" applyBorder="1" applyAlignment="1">
      <alignment wrapText="1"/>
    </xf>
    <xf numFmtId="4" fontId="4" fillId="0" borderId="17" xfId="0" applyNumberFormat="1" applyFont="1" applyBorder="1"/>
    <xf numFmtId="4" fontId="4" fillId="0" borderId="21" xfId="0" applyNumberFormat="1" applyFont="1" applyBorder="1"/>
    <xf numFmtId="14" fontId="4" fillId="0" borderId="17" xfId="0" applyNumberFormat="1" applyFont="1" applyBorder="1"/>
    <xf numFmtId="14" fontId="1" fillId="0" borderId="17" xfId="0" applyNumberFormat="1" applyFont="1" applyBorder="1" applyAlignment="1"/>
    <xf numFmtId="14" fontId="4" fillId="0" borderId="21" xfId="0" applyNumberFormat="1" applyFont="1" applyBorder="1"/>
    <xf numFmtId="0" fontId="23" fillId="0" borderId="18" xfId="0" applyFont="1" applyBorder="1" applyAlignment="1"/>
    <xf numFmtId="0" fontId="23" fillId="0" borderId="17" xfId="0" applyFont="1" applyBorder="1" applyAlignment="1"/>
    <xf numFmtId="0" fontId="23" fillId="0" borderId="19" xfId="0" applyFont="1" applyBorder="1" applyAlignment="1"/>
    <xf numFmtId="0" fontId="4" fillId="0" borderId="17" xfId="0" applyFont="1" applyBorder="1" applyAlignment="1"/>
    <xf numFmtId="14" fontId="4" fillId="0" borderId="33" xfId="0" applyNumberFormat="1" applyFont="1" applyBorder="1"/>
    <xf numFmtId="0" fontId="18" fillId="0" borderId="0" xfId="1"/>
    <xf numFmtId="0" fontId="13" fillId="0" borderId="21" xfId="0" applyFont="1" applyBorder="1"/>
    <xf numFmtId="0" fontId="13" fillId="0" borderId="0" xfId="0" applyFont="1" applyAlignment="1">
      <alignment wrapText="1"/>
    </xf>
    <xf numFmtId="0" fontId="4" fillId="0" borderId="17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0" borderId="0" xfId="0" applyFont="1" applyAlignment="1"/>
    <xf numFmtId="0" fontId="27" fillId="2" borderId="2" xfId="0" applyFont="1" applyFill="1" applyBorder="1" applyAlignment="1">
      <alignment horizontal="left" vertical="top" wrapText="1"/>
    </xf>
    <xf numFmtId="0" fontId="28" fillId="0" borderId="3" xfId="0" applyFont="1" applyBorder="1"/>
    <xf numFmtId="0" fontId="13" fillId="0" borderId="0" xfId="0" applyFont="1" applyAlignment="1">
      <alignment horizontal="right" wrapText="1"/>
    </xf>
    <xf numFmtId="0" fontId="36" fillId="0" borderId="0" xfId="0" applyFont="1" applyAlignment="1">
      <alignment horizontal="center"/>
    </xf>
    <xf numFmtId="0" fontId="37" fillId="2" borderId="2" xfId="0" applyFont="1" applyFill="1" applyBorder="1" applyAlignment="1">
      <alignment horizontal="left" vertical="top" wrapText="1"/>
    </xf>
    <xf numFmtId="0" fontId="38" fillId="0" borderId="3" xfId="0" applyFont="1" applyBorder="1"/>
    <xf numFmtId="0" fontId="38" fillId="0" borderId="4" xfId="0" applyFont="1" applyBorder="1"/>
    <xf numFmtId="0" fontId="7" fillId="0" borderId="0" xfId="0" applyFont="1" applyAlignment="1">
      <alignment horizontal="left"/>
    </xf>
    <xf numFmtId="0" fontId="0" fillId="0" borderId="0" xfId="0" applyFont="1" applyAlignment="1"/>
    <xf numFmtId="0" fontId="15" fillId="0" borderId="0" xfId="0" applyFont="1" applyAlignment="1">
      <alignment horizontal="left"/>
    </xf>
    <xf numFmtId="0" fontId="37" fillId="2" borderId="17" xfId="0" applyFont="1" applyFill="1" applyBorder="1" applyAlignment="1">
      <alignment horizontal="left" vertical="top" wrapText="1"/>
    </xf>
    <xf numFmtId="0" fontId="37" fillId="2" borderId="29" xfId="0" applyFont="1" applyFill="1" applyBorder="1" applyAlignment="1">
      <alignment horizontal="left" vertical="top" wrapText="1"/>
    </xf>
    <xf numFmtId="0" fontId="37" fillId="2" borderId="30" xfId="0" applyFont="1" applyFill="1" applyBorder="1" applyAlignment="1">
      <alignment horizontal="left" vertical="top" wrapText="1"/>
    </xf>
    <xf numFmtId="0" fontId="37" fillId="2" borderId="31" xfId="0" applyFont="1" applyFill="1" applyBorder="1" applyAlignment="1">
      <alignment horizontal="left" vertical="top" wrapText="1"/>
    </xf>
    <xf numFmtId="0" fontId="33" fillId="0" borderId="11" xfId="0" applyFont="1" applyBorder="1" applyAlignment="1">
      <alignment horizontal="left" wrapText="1"/>
    </xf>
    <xf numFmtId="0" fontId="29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rtonq.a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view="pageBreakPreview" topLeftCell="B26" zoomScaleNormal="100" zoomScaleSheetLayoutView="100" workbookViewId="0">
      <selection activeCell="C10" sqref="C10"/>
    </sheetView>
  </sheetViews>
  <sheetFormatPr defaultColWidth="14.453125" defaultRowHeight="14.5" x14ac:dyDescent="0.4"/>
  <cols>
    <col min="1" max="1" width="6.1796875" style="16" customWidth="1"/>
    <col min="2" max="2" width="62" style="16" customWidth="1"/>
    <col min="3" max="5" width="22.7265625" style="16" customWidth="1"/>
    <col min="6" max="6" width="9.1796875" style="16" customWidth="1"/>
    <col min="7" max="26" width="8.7265625" style="16" customWidth="1"/>
    <col min="27" max="16384" width="14.453125" style="16"/>
  </cols>
  <sheetData>
    <row r="1" spans="1:26" s="99" customFormat="1" ht="79.5" customHeight="1" x14ac:dyDescent="0.4">
      <c r="D1" s="254"/>
      <c r="E1" s="254"/>
    </row>
    <row r="2" spans="1:26" s="187" customFormat="1" ht="33" customHeight="1" x14ac:dyDescent="0.5">
      <c r="A2" s="186"/>
      <c r="B2" s="255" t="s">
        <v>180</v>
      </c>
      <c r="C2" s="255"/>
      <c r="D2" s="255"/>
      <c r="E2" s="255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s="187" customFormat="1" ht="33" customHeight="1" x14ac:dyDescent="0.5">
      <c r="A3" s="186"/>
      <c r="B3" s="255" t="s">
        <v>204</v>
      </c>
      <c r="C3" s="255"/>
      <c r="D3" s="255"/>
      <c r="E3" s="255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s="99" customFormat="1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4">
      <c r="A5" s="15"/>
      <c r="B5" s="15"/>
      <c r="C5" s="15"/>
      <c r="D5" s="15"/>
      <c r="E5" s="7" t="s">
        <v>218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x14ac:dyDescent="0.4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x14ac:dyDescent="0.4">
      <c r="A7" s="15"/>
      <c r="B7" s="14" t="s">
        <v>1</v>
      </c>
      <c r="C7" s="7" t="s">
        <v>188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x14ac:dyDescent="0.4">
      <c r="A8" s="15"/>
      <c r="B8" s="14" t="s">
        <v>2</v>
      </c>
      <c r="C8" s="7" t="s">
        <v>183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x14ac:dyDescent="0.4">
      <c r="A9" s="15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x14ac:dyDescent="0.4">
      <c r="A10" s="15"/>
      <c r="B10" s="17" t="s">
        <v>122</v>
      </c>
      <c r="C10" s="15">
        <v>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x14ac:dyDescent="0.4">
      <c r="A11" s="15"/>
      <c r="B11" s="17" t="s">
        <v>4</v>
      </c>
      <c r="C11" s="7" t="s">
        <v>189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x14ac:dyDescent="0.4">
      <c r="A12" s="15"/>
      <c r="B12" s="17" t="s">
        <v>5</v>
      </c>
      <c r="C12" s="246" t="s">
        <v>190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4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4">
      <c r="A15" s="252" t="s">
        <v>123</v>
      </c>
      <c r="B15" s="253"/>
      <c r="C15" s="253"/>
      <c r="D15" s="253"/>
      <c r="E15" s="25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x14ac:dyDescent="0.4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5" thickBot="1" x14ac:dyDescent="0.45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5.5" thickBot="1" x14ac:dyDescent="0.45">
      <c r="A18" s="176" t="s">
        <v>8</v>
      </c>
      <c r="B18" s="177" t="s">
        <v>74</v>
      </c>
      <c r="C18" s="177" t="s">
        <v>75</v>
      </c>
      <c r="D18" s="177" t="s">
        <v>76</v>
      </c>
      <c r="E18" s="178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5" thickTop="1" x14ac:dyDescent="0.4">
      <c r="A19" s="152">
        <v>1</v>
      </c>
      <c r="B19" s="174">
        <v>2</v>
      </c>
      <c r="C19" s="174">
        <v>3</v>
      </c>
      <c r="D19" s="174">
        <v>4</v>
      </c>
      <c r="E19" s="175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4">
      <c r="A20" s="168">
        <v>1</v>
      </c>
      <c r="B20" s="234" t="s">
        <v>181</v>
      </c>
      <c r="C20" s="235" t="s">
        <v>182</v>
      </c>
      <c r="D20" s="234" t="s">
        <v>183</v>
      </c>
      <c r="E20" s="169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99" customFormat="1" x14ac:dyDescent="0.4">
      <c r="A21" s="168">
        <v>2</v>
      </c>
      <c r="B21" s="234" t="s">
        <v>191</v>
      </c>
      <c r="C21" s="235" t="s">
        <v>182</v>
      </c>
      <c r="D21" s="234" t="s">
        <v>183</v>
      </c>
      <c r="E21" s="169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99" customFormat="1" x14ac:dyDescent="0.4">
      <c r="A22" s="168">
        <v>3</v>
      </c>
      <c r="B22" s="234" t="s">
        <v>192</v>
      </c>
      <c r="C22" s="235" t="s">
        <v>182</v>
      </c>
      <c r="D22" s="234" t="s">
        <v>183</v>
      </c>
      <c r="E22" s="16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9" customFormat="1" x14ac:dyDescent="0.4">
      <c r="A23" s="168">
        <v>4</v>
      </c>
      <c r="B23" s="234" t="s">
        <v>193</v>
      </c>
      <c r="C23" s="235" t="s">
        <v>196</v>
      </c>
      <c r="D23" s="234" t="s">
        <v>183</v>
      </c>
      <c r="E23" s="169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99" customFormat="1" x14ac:dyDescent="0.4">
      <c r="A24" s="168">
        <v>5</v>
      </c>
      <c r="B24" s="234" t="s">
        <v>198</v>
      </c>
      <c r="C24" s="235" t="s">
        <v>182</v>
      </c>
      <c r="D24" s="234" t="s">
        <v>183</v>
      </c>
      <c r="E24" s="169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4">
      <c r="A25" s="168">
        <v>6</v>
      </c>
      <c r="B25" s="234" t="s">
        <v>194</v>
      </c>
      <c r="C25" s="235" t="s">
        <v>182</v>
      </c>
      <c r="D25" s="234" t="s">
        <v>183</v>
      </c>
      <c r="E25" s="169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" thickBot="1" x14ac:dyDescent="0.45">
      <c r="A26" s="170">
        <v>7</v>
      </c>
      <c r="B26" s="247" t="s">
        <v>195</v>
      </c>
      <c r="C26" s="235" t="s">
        <v>182</v>
      </c>
      <c r="D26" s="234" t="s">
        <v>183</v>
      </c>
      <c r="E26" s="173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4">
      <c r="A27" s="15"/>
      <c r="B27" s="15"/>
      <c r="C27" s="20"/>
      <c r="D27" s="248" t="s">
        <v>197</v>
      </c>
      <c r="E27" s="20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5" thickBot="1" x14ac:dyDescent="0.45">
      <c r="A28" s="18" t="s">
        <v>78</v>
      </c>
      <c r="B28" s="18"/>
      <c r="C28" s="20"/>
      <c r="D28" s="20"/>
      <c r="E28" s="2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30.5" thickBot="1" x14ac:dyDescent="0.45">
      <c r="A29" s="176" t="s">
        <v>8</v>
      </c>
      <c r="B29" s="177" t="s">
        <v>79</v>
      </c>
      <c r="C29" s="177" t="s">
        <v>80</v>
      </c>
      <c r="D29" s="177" t="s">
        <v>81</v>
      </c>
      <c r="E29" s="178" t="s">
        <v>82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9" customFormat="1" ht="15.5" thickTop="1" x14ac:dyDescent="0.4">
      <c r="A30" s="152">
        <v>1</v>
      </c>
      <c r="B30" s="174">
        <v>2</v>
      </c>
      <c r="C30" s="174">
        <v>3</v>
      </c>
      <c r="D30" s="174">
        <v>4</v>
      </c>
      <c r="E30" s="175">
        <v>5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9" customFormat="1" ht="15" thickBot="1" x14ac:dyDescent="0.45">
      <c r="A31" s="170"/>
      <c r="B31" s="171"/>
      <c r="C31" s="172"/>
      <c r="D31" s="172"/>
      <c r="E31" s="17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" x14ac:dyDescent="0.4">
      <c r="A32" s="15"/>
      <c r="B32" s="21"/>
      <c r="C32" s="21"/>
      <c r="D32" s="21"/>
      <c r="E32" s="21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customHeight="1" thickBot="1" x14ac:dyDescent="0.45">
      <c r="A33" s="18" t="s">
        <v>83</v>
      </c>
      <c r="B33" s="21"/>
      <c r="C33" s="99"/>
      <c r="D33" s="99"/>
      <c r="E33" s="99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ht="30.5" thickBot="1" x14ac:dyDescent="0.45">
      <c r="A34" s="176" t="s">
        <v>8</v>
      </c>
      <c r="B34" s="177" t="s">
        <v>145</v>
      </c>
      <c r="C34" s="177" t="s">
        <v>53</v>
      </c>
      <c r="D34" s="177" t="s">
        <v>84</v>
      </c>
      <c r="E34" s="178" t="s">
        <v>85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ht="15.5" thickTop="1" x14ac:dyDescent="0.4">
      <c r="A35" s="152">
        <v>1</v>
      </c>
      <c r="B35" s="174">
        <v>2</v>
      </c>
      <c r="C35" s="174">
        <v>3</v>
      </c>
      <c r="D35" s="174">
        <v>4</v>
      </c>
      <c r="E35" s="175">
        <v>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5" thickBot="1" x14ac:dyDescent="0.45">
      <c r="A36" s="170"/>
      <c r="B36" s="171"/>
      <c r="C36" s="172"/>
      <c r="D36" s="172"/>
      <c r="E36" s="17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4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" thickBot="1" x14ac:dyDescent="0.4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18" customFormat="1" ht="15.5" thickBot="1" x14ac:dyDescent="0.45">
      <c r="A39" s="17"/>
      <c r="B39" s="18" t="s">
        <v>6</v>
      </c>
      <c r="C39" s="10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4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4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4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4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4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4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4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4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4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4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4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4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4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4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4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4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4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4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4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4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4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4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4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4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4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4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4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4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4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4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4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4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4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4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4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4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4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4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4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4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4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4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4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4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4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4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4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4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4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4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4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4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4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4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4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4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4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4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4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4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4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4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4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4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4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4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4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4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4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4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4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4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4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4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4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4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4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4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4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4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4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4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4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4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4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4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4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4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4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4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4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4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4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4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4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4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4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4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4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4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4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4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4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4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4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4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4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4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4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4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4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4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4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4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4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4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4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4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4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4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4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4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4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4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4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4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4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4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4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4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4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4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4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4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4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4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4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4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4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4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4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4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4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4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4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4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4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4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4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4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4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4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4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4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4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4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4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4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4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4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4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4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4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4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4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4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4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4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4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4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4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4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4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4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4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4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4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4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4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4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4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4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4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4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4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4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4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4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4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4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4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4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4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4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4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4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4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4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4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4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4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4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4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4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4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4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4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4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4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4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4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4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4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4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4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4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4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4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4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4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4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4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4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4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4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4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4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4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4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4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4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4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4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4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4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4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4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4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4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4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4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4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4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4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4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4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4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4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4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4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4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4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4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4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4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4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4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4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4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4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4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4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4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4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4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4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4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4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4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4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4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4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4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4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4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4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4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4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4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4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4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4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4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4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4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4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4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4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4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4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4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4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4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4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4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4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4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4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4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4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4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4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4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4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4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4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4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4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4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4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4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4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4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4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4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4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4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4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4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4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4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4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4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4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4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4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4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4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4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4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4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4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4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4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4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4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4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4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4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4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4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4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4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4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4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4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4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4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4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4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4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4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4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4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4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4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4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4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4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4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4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4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4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4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4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4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4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4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4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4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4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4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4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4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4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4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4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4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4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4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4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4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4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4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4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4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4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4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4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4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4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4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4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4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4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4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4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4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4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4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4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4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4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4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4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4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4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4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4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4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4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4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4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4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4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4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4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4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4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4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4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4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4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4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4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4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4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4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4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4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4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4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4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4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4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4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4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4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4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4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4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4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4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4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4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4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4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4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4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4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4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4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4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4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4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4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4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4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4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4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4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4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4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4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4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4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4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4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4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4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4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4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4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4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4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4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4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4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4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4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4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4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4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4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4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4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4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4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4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4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4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4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4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4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4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4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4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4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4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4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4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4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4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4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4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4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4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4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4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4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4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4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4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4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4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4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4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4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4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4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4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4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4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4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4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4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4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4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4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4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4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4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4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4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4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4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4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4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4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4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4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4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4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4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4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4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4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4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4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4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4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4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4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4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4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4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4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4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4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4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4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4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4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4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4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4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4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4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4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4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4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4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4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4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4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4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4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4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4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4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4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4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4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4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4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4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4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4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4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4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4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4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4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4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4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4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4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4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4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4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4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4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4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4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4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4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4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4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4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4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4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4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4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4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4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4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4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4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4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4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4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4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4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4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4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4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4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4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4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4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4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4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4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4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4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4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4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4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4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4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4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4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4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4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4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4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4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4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4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4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4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4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4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4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4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4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4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4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4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4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4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4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4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4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4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4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4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4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4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4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4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4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4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4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4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4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4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4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4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4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4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4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4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4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4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4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4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4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4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4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4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4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4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4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4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4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4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4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4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4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4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4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4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4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4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4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4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4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4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4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4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4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4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4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4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4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4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4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4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4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4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4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4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4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4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4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4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4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4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4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4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4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4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4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4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4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4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4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4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4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4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4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4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4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4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4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4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4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4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4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4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4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4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4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4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4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4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4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4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4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4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4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4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4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4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4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4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4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4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4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4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4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4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4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4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4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4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4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4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4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4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4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4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4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4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4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4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4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4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4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4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4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4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4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4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4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4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4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4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4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4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4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4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4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4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4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4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4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4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4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4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4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4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4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4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4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4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4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4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4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4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4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4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4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4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4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4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4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4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4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4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4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4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4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4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4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4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4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4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4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4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4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4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4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4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4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4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4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4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4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4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4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4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4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4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4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4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4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4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4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4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4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4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4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4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4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4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4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4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4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4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4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4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4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4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4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4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4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4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4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4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4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4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4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4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4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4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4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4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4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4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4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4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4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4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4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4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4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4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4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4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4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4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4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4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4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4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4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4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4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4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4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4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4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4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4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4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4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4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4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4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4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4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4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4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4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4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4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4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4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4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4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4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4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4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4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</sheetData>
  <mergeCells count="4">
    <mergeCell ref="A15:E15"/>
    <mergeCell ref="D1:E1"/>
    <mergeCell ref="B2:E2"/>
    <mergeCell ref="B3:E3"/>
  </mergeCells>
  <hyperlinks>
    <hyperlink ref="C12" r:id="rId1"/>
  </hyperlinks>
  <pageMargins left="0.7" right="0.7" top="0.75" bottom="0.75" header="0" footer="0"/>
  <pageSetup scale="66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 x14ac:dyDescent="0.35"/>
  <cols>
    <col min="1" max="6" width="9.1796875" customWidth="1"/>
    <col min="7" max="26" width="8.7265625" customWidth="1"/>
  </cols>
  <sheetData>
    <row r="1" spans="1:26" ht="13.5" customHeight="1" x14ac:dyDescent="0.3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3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3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3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3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3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3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3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3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3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3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3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3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3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3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3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3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3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3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3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3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3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3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3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3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3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3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3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3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3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3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3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3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3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3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3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3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3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3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3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3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3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3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3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3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3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3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3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3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3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3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34" zoomScaleNormal="100" zoomScaleSheetLayoutView="100" workbookViewId="0">
      <selection activeCell="F12" sqref="F12"/>
    </sheetView>
  </sheetViews>
  <sheetFormatPr defaultColWidth="14.453125" defaultRowHeight="13" x14ac:dyDescent="0.35"/>
  <cols>
    <col min="1" max="1" width="6" style="85" customWidth="1"/>
    <col min="2" max="2" width="80.81640625" style="85" customWidth="1"/>
    <col min="3" max="3" width="11.453125" style="85" customWidth="1"/>
    <col min="4" max="4" width="16.453125" style="85" customWidth="1"/>
    <col min="5" max="5" width="2.54296875" style="85" customWidth="1"/>
    <col min="6" max="6" width="16.453125" style="85" customWidth="1"/>
    <col min="7" max="7" width="3.453125" style="85" customWidth="1"/>
    <col min="8" max="8" width="16.453125" style="85" customWidth="1"/>
    <col min="9" max="11" width="9.1796875" style="85" customWidth="1"/>
    <col min="12" max="16384" width="14.453125" style="85"/>
  </cols>
  <sheetData>
    <row r="1" spans="1:11" ht="17" x14ac:dyDescent="0.45">
      <c r="A1" s="256" t="s">
        <v>172</v>
      </c>
      <c r="B1" s="257"/>
      <c r="C1" s="257"/>
      <c r="D1" s="257"/>
      <c r="E1" s="257"/>
      <c r="F1" s="257"/>
      <c r="G1" s="257"/>
      <c r="H1" s="258"/>
      <c r="I1" s="23"/>
      <c r="J1" s="23"/>
      <c r="K1" s="23"/>
    </row>
    <row r="2" spans="1:11" x14ac:dyDescent="0.35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 x14ac:dyDescent="0.4">
      <c r="A3" s="27"/>
      <c r="B3" s="27" t="s">
        <v>7</v>
      </c>
      <c r="C3" s="25"/>
      <c r="D3" s="26"/>
      <c r="E3" s="23"/>
      <c r="F3" s="28">
        <v>957841</v>
      </c>
      <c r="G3" s="26"/>
      <c r="H3" s="26"/>
      <c r="I3" s="23"/>
      <c r="J3" s="23"/>
      <c r="K3" s="23"/>
    </row>
    <row r="4" spans="1:11" ht="13.5" thickTop="1" x14ac:dyDescent="0.35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5" thickBot="1" x14ac:dyDescent="0.4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5" thickTop="1" x14ac:dyDescent="0.35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3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35">
      <c r="A8" s="44" t="s">
        <v>16</v>
      </c>
      <c r="B8" s="188" t="s">
        <v>160</v>
      </c>
      <c r="C8" s="46"/>
      <c r="D8" s="47"/>
      <c r="E8" s="48"/>
      <c r="F8" s="47"/>
      <c r="G8" s="47"/>
      <c r="H8" s="194">
        <f>+F8</f>
        <v>0</v>
      </c>
      <c r="I8" s="23"/>
      <c r="J8" s="23"/>
      <c r="K8" s="23"/>
    </row>
    <row r="9" spans="1:11" x14ac:dyDescent="0.35">
      <c r="A9" s="49" t="s">
        <v>17</v>
      </c>
      <c r="B9" s="188" t="s">
        <v>161</v>
      </c>
      <c r="C9" s="50"/>
      <c r="D9" s="51"/>
      <c r="E9" s="52"/>
      <c r="F9" s="51"/>
      <c r="G9" s="51"/>
      <c r="H9" s="194">
        <f>+F9</f>
        <v>0</v>
      </c>
      <c r="I9" s="23"/>
      <c r="J9" s="23"/>
      <c r="K9" s="23"/>
    </row>
    <row r="10" spans="1:11" x14ac:dyDescent="0.35">
      <c r="A10" s="49"/>
      <c r="B10" s="192" t="s">
        <v>163</v>
      </c>
      <c r="C10" s="191"/>
      <c r="D10" s="47"/>
      <c r="E10" s="48"/>
      <c r="F10" s="193">
        <f>SUM(F8:F9)</f>
        <v>0</v>
      </c>
      <c r="G10" s="47"/>
      <c r="H10" s="193">
        <f>+F10</f>
        <v>0</v>
      </c>
      <c r="I10" s="104"/>
      <c r="J10" s="104"/>
      <c r="K10" s="104"/>
    </row>
    <row r="11" spans="1:11" x14ac:dyDescent="0.3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35">
      <c r="A12" s="56" t="s">
        <v>20</v>
      </c>
      <c r="B12" s="188" t="s">
        <v>18</v>
      </c>
      <c r="C12" s="98" t="s">
        <v>121</v>
      </c>
      <c r="D12" s="59"/>
      <c r="E12" s="58"/>
      <c r="F12" s="59">
        <f>+'Ծան 1.'!F58+'Ծան 1.'!D66</f>
        <v>1437000</v>
      </c>
      <c r="G12" s="59"/>
      <c r="H12" s="60">
        <f>+F12</f>
        <v>1437000</v>
      </c>
      <c r="I12" s="23"/>
      <c r="J12" s="23"/>
      <c r="K12" s="23"/>
    </row>
    <row r="13" spans="1:11" x14ac:dyDescent="0.35">
      <c r="A13" s="56" t="s">
        <v>21</v>
      </c>
      <c r="B13" s="188" t="s">
        <v>171</v>
      </c>
      <c r="C13" s="96" t="s">
        <v>19</v>
      </c>
      <c r="D13" s="57">
        <f>+'Ծան 2'!G26</f>
        <v>480000</v>
      </c>
      <c r="E13" s="23"/>
      <c r="F13" s="57"/>
      <c r="G13" s="26"/>
      <c r="H13" s="60">
        <f>+D13</f>
        <v>480000</v>
      </c>
      <c r="I13" s="23"/>
      <c r="J13" s="23"/>
      <c r="K13" s="23"/>
    </row>
    <row r="14" spans="1:11" x14ac:dyDescent="0.35">
      <c r="A14" s="61"/>
      <c r="B14" s="62" t="s">
        <v>22</v>
      </c>
      <c r="C14" s="63"/>
      <c r="D14" s="60">
        <f>+D13</f>
        <v>480000</v>
      </c>
      <c r="E14" s="64"/>
      <c r="F14" s="60">
        <f>+F12</f>
        <v>1437000</v>
      </c>
      <c r="G14" s="60"/>
      <c r="H14" s="60">
        <f>+D14+F14</f>
        <v>1917000</v>
      </c>
      <c r="I14" s="23"/>
      <c r="J14" s="23"/>
      <c r="K14" s="23"/>
    </row>
    <row r="15" spans="1:11" x14ac:dyDescent="0.3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35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35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x14ac:dyDescent="0.3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x14ac:dyDescent="0.3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35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35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3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35">
      <c r="A23" s="90">
        <v>1.5</v>
      </c>
      <c r="B23" s="90" t="s">
        <v>166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35">
      <c r="A24" s="68" t="s">
        <v>37</v>
      </c>
      <c r="B24" s="45" t="s">
        <v>38</v>
      </c>
      <c r="C24" s="70"/>
      <c r="D24" s="65"/>
      <c r="E24" s="23"/>
      <c r="F24" s="60">
        <v>240000</v>
      </c>
      <c r="G24" s="26"/>
      <c r="H24" s="60">
        <f>+F24</f>
        <v>240000</v>
      </c>
      <c r="I24" s="23"/>
      <c r="J24" s="23"/>
      <c r="K24" s="23"/>
    </row>
    <row r="25" spans="1:11" x14ac:dyDescent="0.35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35">
      <c r="A26" s="61"/>
      <c r="B26" s="62" t="s">
        <v>41</v>
      </c>
      <c r="C26" s="63"/>
      <c r="D26" s="65"/>
      <c r="E26" s="64"/>
      <c r="F26" s="60">
        <f>SUM(F24:F25)</f>
        <v>240000</v>
      </c>
      <c r="G26" s="60"/>
      <c r="H26" s="60">
        <f>+F26</f>
        <v>240000</v>
      </c>
      <c r="I26" s="23"/>
      <c r="J26" s="23"/>
      <c r="K26" s="23"/>
    </row>
    <row r="27" spans="1:11" ht="26" x14ac:dyDescent="0.3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3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3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 x14ac:dyDescent="0.4">
      <c r="A30" s="74"/>
      <c r="B30" s="74" t="s">
        <v>44</v>
      </c>
      <c r="C30" s="75"/>
      <c r="D30" s="76">
        <f>+D14+D28</f>
        <v>480000</v>
      </c>
      <c r="E30" s="76"/>
      <c r="F30" s="76">
        <f>+F10+F14+F18+F22+F26+F27+F28</f>
        <v>1677000</v>
      </c>
      <c r="G30" s="76"/>
      <c r="H30" s="76">
        <f>+H10+H14+H18+H22+H26+H27+H28</f>
        <v>2157000</v>
      </c>
      <c r="I30" s="23"/>
      <c r="J30" s="23"/>
      <c r="K30" s="23"/>
    </row>
    <row r="31" spans="1:11" ht="13.5" thickTop="1" x14ac:dyDescent="0.35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6" x14ac:dyDescent="0.35">
      <c r="A32" s="68">
        <v>2.1</v>
      </c>
      <c r="B32" s="189" t="s">
        <v>162</v>
      </c>
      <c r="C32" s="25"/>
      <c r="D32" s="69"/>
      <c r="E32" s="23"/>
      <c r="F32" s="69">
        <v>1546654</v>
      </c>
      <c r="G32" s="26"/>
      <c r="H32" s="195">
        <f>+F32</f>
        <v>1546654</v>
      </c>
      <c r="I32" s="23"/>
      <c r="J32" s="23"/>
      <c r="K32" s="23"/>
    </row>
    <row r="33" spans="1:11" x14ac:dyDescent="0.35">
      <c r="A33" s="68">
        <v>2.2000000000000002</v>
      </c>
      <c r="B33" s="68" t="s">
        <v>46</v>
      </c>
      <c r="C33" s="25"/>
      <c r="D33" s="69"/>
      <c r="E33" s="23"/>
      <c r="F33" s="60">
        <f>480000+40500</f>
        <v>520500</v>
      </c>
      <c r="G33" s="26"/>
      <c r="H33" s="196">
        <f t="shared" ref="H33:H41" si="0">+F33</f>
        <v>520500</v>
      </c>
      <c r="I33" s="23"/>
      <c r="J33" s="23"/>
      <c r="K33" s="23"/>
    </row>
    <row r="34" spans="1:11" x14ac:dyDescent="0.35">
      <c r="A34" s="68">
        <v>2.2999999999999998</v>
      </c>
      <c r="B34" s="68" t="s">
        <v>47</v>
      </c>
      <c r="C34" s="25"/>
      <c r="D34" s="69"/>
      <c r="E34" s="23"/>
      <c r="F34" s="60">
        <v>36000</v>
      </c>
      <c r="G34" s="26"/>
      <c r="H34" s="196">
        <f t="shared" si="0"/>
        <v>36000</v>
      </c>
      <c r="I34" s="23"/>
      <c r="J34" s="23"/>
      <c r="K34" s="23"/>
    </row>
    <row r="35" spans="1:11" x14ac:dyDescent="0.35">
      <c r="A35" s="68">
        <v>2.4</v>
      </c>
      <c r="B35" s="68" t="s">
        <v>48</v>
      </c>
      <c r="C35" s="25"/>
      <c r="D35" s="69"/>
      <c r="E35" s="23"/>
      <c r="F35" s="60"/>
      <c r="G35" s="26"/>
      <c r="H35" s="196">
        <f t="shared" si="0"/>
        <v>0</v>
      </c>
      <c r="I35" s="23"/>
      <c r="J35" s="23"/>
      <c r="K35" s="23"/>
    </row>
    <row r="36" spans="1:11" x14ac:dyDescent="0.35">
      <c r="A36" s="68">
        <v>2.5</v>
      </c>
      <c r="B36" s="111" t="s">
        <v>135</v>
      </c>
      <c r="C36" s="105"/>
      <c r="D36" s="69"/>
      <c r="E36" s="104"/>
      <c r="F36" s="112"/>
      <c r="G36" s="106"/>
      <c r="H36" s="196">
        <f t="shared" si="0"/>
        <v>0</v>
      </c>
      <c r="I36" s="104"/>
      <c r="J36" s="104"/>
      <c r="K36" s="104"/>
    </row>
    <row r="37" spans="1:11" x14ac:dyDescent="0.35">
      <c r="A37" s="68">
        <v>2.6</v>
      </c>
      <c r="B37" s="111" t="s">
        <v>136</v>
      </c>
      <c r="C37" s="105"/>
      <c r="D37" s="69"/>
      <c r="E37" s="104"/>
      <c r="F37" s="112"/>
      <c r="G37" s="106"/>
      <c r="H37" s="196">
        <f t="shared" si="0"/>
        <v>0</v>
      </c>
      <c r="I37" s="104"/>
      <c r="J37" s="104"/>
      <c r="K37" s="104"/>
    </row>
    <row r="38" spans="1:11" x14ac:dyDescent="0.35">
      <c r="A38" s="68">
        <v>2.7</v>
      </c>
      <c r="B38" s="189" t="s">
        <v>157</v>
      </c>
      <c r="C38" s="25"/>
      <c r="D38" s="69"/>
      <c r="E38" s="23"/>
      <c r="F38" s="60">
        <v>247740</v>
      </c>
      <c r="G38" s="26"/>
      <c r="H38" s="196">
        <f t="shared" si="0"/>
        <v>247740</v>
      </c>
      <c r="I38" s="23"/>
      <c r="J38" s="23"/>
      <c r="K38" s="23"/>
    </row>
    <row r="39" spans="1:11" x14ac:dyDescent="0.35">
      <c r="A39" s="68">
        <v>2.8</v>
      </c>
      <c r="B39" s="189" t="s">
        <v>158</v>
      </c>
      <c r="C39" s="25"/>
      <c r="D39" s="69"/>
      <c r="E39" s="23"/>
      <c r="F39" s="60"/>
      <c r="G39" s="26"/>
      <c r="H39" s="196">
        <f t="shared" si="0"/>
        <v>0</v>
      </c>
      <c r="I39" s="23"/>
      <c r="J39" s="23"/>
      <c r="K39" s="23"/>
    </row>
    <row r="40" spans="1:11" x14ac:dyDescent="0.35">
      <c r="A40" s="68">
        <v>2.9</v>
      </c>
      <c r="B40" s="189" t="s">
        <v>159</v>
      </c>
      <c r="C40" s="25"/>
      <c r="D40" s="69"/>
      <c r="E40" s="23"/>
      <c r="F40" s="60"/>
      <c r="G40" s="26"/>
      <c r="H40" s="196">
        <f t="shared" si="0"/>
        <v>0</v>
      </c>
      <c r="I40" s="23"/>
      <c r="J40" s="23"/>
      <c r="K40" s="23"/>
    </row>
    <row r="41" spans="1:11" x14ac:dyDescent="0.35">
      <c r="A41" s="113" t="s">
        <v>137</v>
      </c>
      <c r="B41" s="68" t="s">
        <v>49</v>
      </c>
      <c r="C41" s="25"/>
      <c r="D41" s="81"/>
      <c r="E41" s="23"/>
      <c r="F41" s="26">
        <v>210000</v>
      </c>
      <c r="G41" s="26"/>
      <c r="H41" s="197">
        <f t="shared" si="0"/>
        <v>210000</v>
      </c>
      <c r="I41" s="23"/>
      <c r="J41" s="23"/>
      <c r="K41" s="23"/>
    </row>
    <row r="42" spans="1:11" ht="13.5" thickBot="1" x14ac:dyDescent="0.4">
      <c r="A42" s="82"/>
      <c r="B42" s="82" t="s">
        <v>50</v>
      </c>
      <c r="C42" s="83"/>
      <c r="D42" s="76"/>
      <c r="E42" s="74"/>
      <c r="F42" s="76">
        <f>SUM(F32:F41)</f>
        <v>2560894</v>
      </c>
      <c r="G42" s="76"/>
      <c r="H42" s="76">
        <f>SUM(H32:H41)</f>
        <v>2560894</v>
      </c>
      <c r="I42" s="23"/>
      <c r="J42" s="23"/>
      <c r="K42" s="23"/>
    </row>
    <row r="43" spans="1:11" ht="13.5" thickTop="1" x14ac:dyDescent="0.35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 x14ac:dyDescent="0.4">
      <c r="A44" s="114" t="s">
        <v>140</v>
      </c>
      <c r="B44" s="82" t="s">
        <v>125</v>
      </c>
      <c r="C44" s="83"/>
      <c r="D44" s="107" t="s">
        <v>91</v>
      </c>
      <c r="E44" s="74"/>
      <c r="F44" s="76"/>
      <c r="G44" s="26"/>
      <c r="H44" s="26"/>
      <c r="I44" s="23"/>
      <c r="J44" s="23"/>
      <c r="K44" s="23"/>
    </row>
    <row r="45" spans="1:11" ht="13.5" thickTop="1" x14ac:dyDescent="0.35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 x14ac:dyDescent="0.4">
      <c r="A46" s="27"/>
      <c r="B46" s="27" t="s">
        <v>51</v>
      </c>
      <c r="C46" s="25"/>
      <c r="D46" s="26"/>
      <c r="E46" s="23"/>
      <c r="F46" s="84">
        <f>F3+F30-F42+F44</f>
        <v>73947</v>
      </c>
      <c r="G46" s="26"/>
      <c r="H46" s="26"/>
      <c r="I46" s="23"/>
      <c r="J46" s="23"/>
      <c r="K46" s="23"/>
    </row>
    <row r="47" spans="1:11" ht="13.5" thickTop="1" x14ac:dyDescent="0.35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86"/>
  <sheetViews>
    <sheetView view="pageBreakPreview" topLeftCell="A13" zoomScaleNormal="85" zoomScaleSheetLayoutView="100" workbookViewId="0">
      <selection activeCell="C43" sqref="C43"/>
    </sheetView>
  </sheetViews>
  <sheetFormatPr defaultColWidth="14.453125" defaultRowHeight="15" customHeight="1" x14ac:dyDescent="0.35"/>
  <cols>
    <col min="1" max="1" width="6.7265625" customWidth="1"/>
    <col min="2" max="2" width="40.26953125" customWidth="1"/>
    <col min="3" max="3" width="17" customWidth="1"/>
    <col min="4" max="4" width="25.54296875" customWidth="1"/>
    <col min="5" max="5" width="17.54296875" customWidth="1"/>
    <col min="6" max="6" width="17" customWidth="1"/>
    <col min="7" max="7" width="13.7265625" customWidth="1"/>
    <col min="8" max="8" width="15.26953125" customWidth="1"/>
    <col min="9" max="10" width="13.7265625" customWidth="1"/>
    <col min="11" max="12" width="11.7265625" customWidth="1"/>
    <col min="13" max="25" width="9.1796875" customWidth="1"/>
  </cols>
  <sheetData>
    <row r="1" spans="1:26" ht="17.5" x14ac:dyDescent="0.35">
      <c r="A1" s="262" t="s">
        <v>173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14.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thickBot="1" x14ac:dyDescent="0.4">
      <c r="A3" s="259" t="s">
        <v>52</v>
      </c>
      <c r="B3" s="260"/>
      <c r="C3" s="260"/>
      <c r="D3" s="260"/>
      <c r="E3" s="260"/>
      <c r="F3" s="26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4">
      <c r="A4" s="127" t="s">
        <v>8</v>
      </c>
      <c r="B4" s="128" t="s">
        <v>152</v>
      </c>
      <c r="C4" s="128" t="s">
        <v>151</v>
      </c>
      <c r="D4" s="129" t="s">
        <v>53</v>
      </c>
      <c r="E4" s="128" t="s">
        <v>54</v>
      </c>
      <c r="F4" s="130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35">
      <c r="A5" s="123">
        <v>1</v>
      </c>
      <c r="B5" s="124">
        <v>2</v>
      </c>
      <c r="C5" s="124">
        <v>3</v>
      </c>
      <c r="D5" s="124">
        <v>4</v>
      </c>
      <c r="E5" s="125">
        <v>5</v>
      </c>
      <c r="F5" s="126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thickBot="1" x14ac:dyDescent="0.4">
      <c r="A6" s="120"/>
      <c r="B6" s="121"/>
      <c r="C6" s="121"/>
      <c r="D6" s="121"/>
      <c r="E6" s="121"/>
      <c r="F6" s="12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4">
      <c r="A8" s="11" t="s">
        <v>115</v>
      </c>
      <c r="B8" s="5"/>
      <c r="C8" s="5"/>
      <c r="D8" s="5"/>
      <c r="E8" s="5"/>
      <c r="F8" s="5"/>
      <c r="G8" s="5"/>
      <c r="H8" s="5"/>
      <c r="I8" s="5"/>
      <c r="J8" s="5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69.5" thickBot="1" x14ac:dyDescent="0.4">
      <c r="A9" s="127" t="s">
        <v>8</v>
      </c>
      <c r="B9" s="128" t="s">
        <v>152</v>
      </c>
      <c r="C9" s="128" t="s">
        <v>151</v>
      </c>
      <c r="D9" s="132" t="s">
        <v>119</v>
      </c>
      <c r="E9" s="132" t="s">
        <v>116</v>
      </c>
      <c r="F9" s="132" t="s">
        <v>117</v>
      </c>
      <c r="G9" s="132" t="s">
        <v>118</v>
      </c>
      <c r="H9" s="129" t="s">
        <v>56</v>
      </c>
      <c r="I9" s="128" t="s">
        <v>57</v>
      </c>
      <c r="J9" s="133" t="s">
        <v>143</v>
      </c>
      <c r="K9" s="128" t="s">
        <v>150</v>
      </c>
      <c r="L9" s="130" t="s">
        <v>55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thickTop="1" x14ac:dyDescent="0.35">
      <c r="A10" s="123">
        <v>1</v>
      </c>
      <c r="B10" s="124">
        <v>2</v>
      </c>
      <c r="C10" s="124">
        <v>3</v>
      </c>
      <c r="D10" s="124">
        <v>4</v>
      </c>
      <c r="E10" s="124">
        <v>5</v>
      </c>
      <c r="F10" s="124">
        <v>6</v>
      </c>
      <c r="G10" s="124">
        <v>7</v>
      </c>
      <c r="H10" s="124">
        <v>8</v>
      </c>
      <c r="I10" s="124">
        <v>9</v>
      </c>
      <c r="J10" s="124">
        <v>10</v>
      </c>
      <c r="K10" s="124">
        <v>11</v>
      </c>
      <c r="L10" s="131">
        <v>12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190" customFormat="1" ht="13.5" customHeight="1" x14ac:dyDescent="0.35">
      <c r="A11" s="198"/>
      <c r="B11" s="199"/>
      <c r="C11" s="199"/>
      <c r="D11" s="199"/>
      <c r="E11" s="199"/>
      <c r="F11" s="199"/>
      <c r="G11" s="199"/>
      <c r="H11" s="200"/>
      <c r="I11" s="199"/>
      <c r="J11" s="199"/>
      <c r="K11" s="199"/>
      <c r="L11" s="20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207" customFormat="1" ht="13.5" customHeight="1" thickBot="1" x14ac:dyDescent="0.4">
      <c r="A12" s="202" t="s">
        <v>13</v>
      </c>
      <c r="B12" s="203"/>
      <c r="C12" s="203" t="s">
        <v>91</v>
      </c>
      <c r="D12" s="203" t="s">
        <v>91</v>
      </c>
      <c r="E12" s="204">
        <f>SUM(E11:E11)</f>
        <v>0</v>
      </c>
      <c r="F12" s="204">
        <f>SUM(F11:F11)</f>
        <v>0</v>
      </c>
      <c r="G12" s="204">
        <f>SUM(G11:G11)</f>
        <v>0</v>
      </c>
      <c r="H12" s="203" t="s">
        <v>91</v>
      </c>
      <c r="I12" s="203" t="s">
        <v>91</v>
      </c>
      <c r="J12" s="203" t="s">
        <v>91</v>
      </c>
      <c r="K12" s="203" t="s">
        <v>91</v>
      </c>
      <c r="L12" s="205" t="s">
        <v>91</v>
      </c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</row>
    <row r="13" spans="1:26" ht="13.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6" ht="13.5" customHeight="1" thickBot="1" x14ac:dyDescent="0.4">
      <c r="A14" s="108" t="s">
        <v>127</v>
      </c>
      <c r="B14" s="109"/>
      <c r="C14" s="109"/>
      <c r="D14" s="109"/>
      <c r="E14" s="109"/>
      <c r="F14" s="5"/>
      <c r="G14" s="5"/>
      <c r="H14" s="5"/>
      <c r="I14" s="5"/>
      <c r="J14" s="5"/>
      <c r="K14" s="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6" ht="69.5" thickBot="1" x14ac:dyDescent="0.4">
      <c r="A15" s="127" t="s">
        <v>8</v>
      </c>
      <c r="B15" s="128" t="s">
        <v>152</v>
      </c>
      <c r="C15" s="128" t="s">
        <v>151</v>
      </c>
      <c r="D15" s="132" t="s">
        <v>119</v>
      </c>
      <c r="E15" s="132" t="s">
        <v>120</v>
      </c>
      <c r="F15" s="132" t="s">
        <v>117</v>
      </c>
      <c r="G15" s="129" t="s">
        <v>154</v>
      </c>
      <c r="H15" s="129" t="s">
        <v>56</v>
      </c>
      <c r="I15" s="128" t="s">
        <v>57</v>
      </c>
      <c r="J15" s="133" t="s">
        <v>143</v>
      </c>
      <c r="K15" s="128" t="s">
        <v>150</v>
      </c>
      <c r="L15" s="130" t="s">
        <v>55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thickTop="1" x14ac:dyDescent="0.35">
      <c r="A16" s="123">
        <v>1</v>
      </c>
      <c r="B16" s="124">
        <v>2</v>
      </c>
      <c r="C16" s="124">
        <v>3</v>
      </c>
      <c r="D16" s="124">
        <v>4</v>
      </c>
      <c r="E16" s="124">
        <v>5</v>
      </c>
      <c r="F16" s="124">
        <v>6</v>
      </c>
      <c r="G16" s="124">
        <v>7</v>
      </c>
      <c r="H16" s="124">
        <v>8</v>
      </c>
      <c r="I16" s="124">
        <v>9</v>
      </c>
      <c r="J16" s="124">
        <v>10</v>
      </c>
      <c r="K16" s="124">
        <v>11</v>
      </c>
      <c r="L16" s="131">
        <v>12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7" ht="13.5" customHeight="1" x14ac:dyDescent="0.35">
      <c r="A17" s="118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9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7" ht="13.5" customHeight="1" x14ac:dyDescent="0.35">
      <c r="A18" s="118"/>
      <c r="B18" s="116"/>
      <c r="C18" s="116"/>
      <c r="D18" s="116"/>
      <c r="E18" s="116"/>
      <c r="F18" s="116"/>
      <c r="G18" s="116"/>
      <c r="H18" s="117"/>
      <c r="I18" s="116"/>
      <c r="J18" s="116"/>
      <c r="K18" s="116"/>
      <c r="L18" s="119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7" s="190" customFormat="1" ht="13.5" customHeight="1" x14ac:dyDescent="0.35">
      <c r="A19" s="198"/>
      <c r="B19" s="199"/>
      <c r="C19" s="199"/>
      <c r="D19" s="199"/>
      <c r="E19" s="199"/>
      <c r="F19" s="199"/>
      <c r="G19" s="199"/>
      <c r="H19" s="200"/>
      <c r="I19" s="199"/>
      <c r="J19" s="199"/>
      <c r="K19" s="199"/>
      <c r="L19" s="20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7" s="208" customFormat="1" ht="13.5" customHeight="1" thickBot="1" x14ac:dyDescent="0.4">
      <c r="A20" s="202" t="s">
        <v>13</v>
      </c>
      <c r="B20" s="203"/>
      <c r="C20" s="203" t="s">
        <v>91</v>
      </c>
      <c r="D20" s="203" t="s">
        <v>91</v>
      </c>
      <c r="E20" s="204">
        <f>SUM(E17:E19)</f>
        <v>0</v>
      </c>
      <c r="F20" s="204">
        <f>SUM(F17:F19)</f>
        <v>0</v>
      </c>
      <c r="G20" s="204">
        <f>SUM(G17:G19)</f>
        <v>0</v>
      </c>
      <c r="H20" s="203" t="s">
        <v>91</v>
      </c>
      <c r="I20" s="203" t="s">
        <v>91</v>
      </c>
      <c r="J20" s="203" t="s">
        <v>91</v>
      </c>
      <c r="K20" s="203" t="s">
        <v>91</v>
      </c>
      <c r="L20" s="205" t="s">
        <v>91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7" s="100" customFormat="1" ht="13.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7" ht="13.5" customHeight="1" thickBot="1" x14ac:dyDescent="0.4">
      <c r="A22" s="261" t="s">
        <v>128</v>
      </c>
      <c r="B22" s="260"/>
      <c r="C22" s="260"/>
      <c r="D22" s="260"/>
      <c r="E22" s="260"/>
      <c r="F22" s="260"/>
      <c r="G22" s="26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7" ht="26.5" thickBot="1" x14ac:dyDescent="0.4">
      <c r="A23" s="127" t="s">
        <v>8</v>
      </c>
      <c r="B23" s="128" t="s">
        <v>59</v>
      </c>
      <c r="C23" s="129" t="s">
        <v>60</v>
      </c>
      <c r="D23" s="128" t="s">
        <v>61</v>
      </c>
      <c r="E23" s="129" t="s">
        <v>62</v>
      </c>
      <c r="F23" s="130" t="s">
        <v>55</v>
      </c>
      <c r="H23" s="3"/>
      <c r="I23" s="3"/>
      <c r="J23" s="3"/>
      <c r="K23" s="3"/>
      <c r="L23" s="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7" ht="13.5" customHeight="1" thickTop="1" x14ac:dyDescent="0.35">
      <c r="A24" s="134">
        <v>1</v>
      </c>
      <c r="B24" s="124">
        <v>2</v>
      </c>
      <c r="C24" s="135">
        <v>3</v>
      </c>
      <c r="D24" s="136">
        <v>4</v>
      </c>
      <c r="E24" s="135">
        <v>5</v>
      </c>
      <c r="F24" s="126">
        <v>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7" ht="13.5" customHeight="1" thickBot="1" x14ac:dyDescent="0.4">
      <c r="A25" s="120"/>
      <c r="B25" s="121"/>
      <c r="C25" s="121"/>
      <c r="D25" s="121"/>
      <c r="E25" s="121"/>
      <c r="F25" s="12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7" ht="13.5" customHeight="1" x14ac:dyDescent="0.35">
      <c r="A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7" ht="13.5" customHeight="1" thickBot="1" x14ac:dyDescent="0.4">
      <c r="A27" s="11" t="s">
        <v>129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7" ht="69.5" thickBot="1" x14ac:dyDescent="0.4">
      <c r="A28" s="127" t="s">
        <v>8</v>
      </c>
      <c r="B28" s="128" t="s">
        <v>59</v>
      </c>
      <c r="C28" s="129" t="s">
        <v>60</v>
      </c>
      <c r="D28" s="128" t="s">
        <v>61</v>
      </c>
      <c r="E28" s="129" t="s">
        <v>62</v>
      </c>
      <c r="F28" s="129" t="s">
        <v>56</v>
      </c>
      <c r="G28" s="132" t="s">
        <v>120</v>
      </c>
      <c r="H28" s="132" t="s">
        <v>63</v>
      </c>
      <c r="I28" s="132" t="s">
        <v>118</v>
      </c>
      <c r="J28" s="129" t="s">
        <v>57</v>
      </c>
      <c r="K28" s="133" t="s">
        <v>143</v>
      </c>
      <c r="L28" s="128" t="s">
        <v>58</v>
      </c>
      <c r="M28" s="130" t="s">
        <v>55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3.5" customHeight="1" thickTop="1" x14ac:dyDescent="0.35">
      <c r="A29" s="123">
        <v>1</v>
      </c>
      <c r="B29" s="124">
        <v>2</v>
      </c>
      <c r="C29" s="124">
        <v>3</v>
      </c>
      <c r="D29" s="125">
        <v>4</v>
      </c>
      <c r="E29" s="124">
        <v>5</v>
      </c>
      <c r="F29" s="125">
        <v>6</v>
      </c>
      <c r="G29" s="124">
        <v>7</v>
      </c>
      <c r="H29" s="125">
        <v>8</v>
      </c>
      <c r="I29" s="124">
        <v>9</v>
      </c>
      <c r="J29" s="125">
        <v>10</v>
      </c>
      <c r="K29" s="124">
        <v>11</v>
      </c>
      <c r="L29" s="125">
        <v>12</v>
      </c>
      <c r="M29" s="126">
        <v>13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3.5" customHeight="1" x14ac:dyDescent="0.35">
      <c r="A30" s="118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9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s="210" customFormat="1" ht="13.5" customHeight="1" thickBot="1" x14ac:dyDescent="0.4">
      <c r="A31" s="202" t="s">
        <v>13</v>
      </c>
      <c r="B31" s="203"/>
      <c r="C31" s="203" t="s">
        <v>91</v>
      </c>
      <c r="D31" s="203" t="s">
        <v>91</v>
      </c>
      <c r="E31" s="203" t="s">
        <v>91</v>
      </c>
      <c r="F31" s="203" t="s">
        <v>91</v>
      </c>
      <c r="G31" s="209">
        <f>SUM(G30:G30)</f>
        <v>0</v>
      </c>
      <c r="H31" s="209">
        <f>SUM(H30:H30)</f>
        <v>0</v>
      </c>
      <c r="I31" s="209">
        <f>SUM(I30:I30)</f>
        <v>0</v>
      </c>
      <c r="J31" s="203" t="s">
        <v>91</v>
      </c>
      <c r="K31" s="203" t="s">
        <v>91</v>
      </c>
      <c r="L31" s="203" t="s">
        <v>91</v>
      </c>
      <c r="M31" s="205" t="s">
        <v>91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3.5" customHeight="1" x14ac:dyDescent="0.3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4">
      <c r="A33" s="108" t="s">
        <v>130</v>
      </c>
      <c r="B33" s="109"/>
      <c r="C33" s="109"/>
      <c r="D33" s="109"/>
      <c r="E33" s="109"/>
      <c r="F33" s="109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69.5" thickBot="1" x14ac:dyDescent="0.4">
      <c r="A34" s="127" t="s">
        <v>8</v>
      </c>
      <c r="B34" s="128" t="s">
        <v>59</v>
      </c>
      <c r="C34" s="129" t="s">
        <v>60</v>
      </c>
      <c r="D34" s="128" t="s">
        <v>61</v>
      </c>
      <c r="E34" s="129" t="s">
        <v>62</v>
      </c>
      <c r="F34" s="129" t="s">
        <v>56</v>
      </c>
      <c r="G34" s="132" t="s">
        <v>120</v>
      </c>
      <c r="H34" s="132" t="s">
        <v>63</v>
      </c>
      <c r="I34" s="132" t="s">
        <v>148</v>
      </c>
      <c r="J34" s="129" t="s">
        <v>57</v>
      </c>
      <c r="K34" s="133" t="s">
        <v>143</v>
      </c>
      <c r="L34" s="128" t="s">
        <v>58</v>
      </c>
      <c r="M34" s="130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35">
      <c r="A35" s="123">
        <v>1</v>
      </c>
      <c r="B35" s="124">
        <v>2</v>
      </c>
      <c r="C35" s="124">
        <v>3</v>
      </c>
      <c r="D35" s="125">
        <v>4</v>
      </c>
      <c r="E35" s="124">
        <v>5</v>
      </c>
      <c r="F35" s="125">
        <v>6</v>
      </c>
      <c r="G35" s="124">
        <v>7</v>
      </c>
      <c r="H35" s="125">
        <v>8</v>
      </c>
      <c r="I35" s="124">
        <v>9</v>
      </c>
      <c r="J35" s="125">
        <v>10</v>
      </c>
      <c r="K35" s="124">
        <v>11</v>
      </c>
      <c r="L35" s="125">
        <v>12</v>
      </c>
      <c r="M35" s="126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s="190" customFormat="1" ht="13.5" customHeight="1" x14ac:dyDescent="0.35">
      <c r="A36" s="198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20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s="210" customFormat="1" ht="13.5" customHeight="1" thickBot="1" x14ac:dyDescent="0.4">
      <c r="A37" s="202" t="s">
        <v>13</v>
      </c>
      <c r="B37" s="203"/>
      <c r="C37" s="203" t="s">
        <v>91</v>
      </c>
      <c r="D37" s="203" t="s">
        <v>91</v>
      </c>
      <c r="E37" s="203" t="s">
        <v>91</v>
      </c>
      <c r="F37" s="203" t="s">
        <v>91</v>
      </c>
      <c r="G37" s="209">
        <f>SUM(G36:G36)</f>
        <v>0</v>
      </c>
      <c r="H37" s="209">
        <f>SUM(H36:H36)</f>
        <v>0</v>
      </c>
      <c r="I37" s="209">
        <f>SUM(I36:I36)</f>
        <v>0</v>
      </c>
      <c r="J37" s="203" t="s">
        <v>91</v>
      </c>
      <c r="K37" s="203" t="s">
        <v>91</v>
      </c>
      <c r="L37" s="203" t="s">
        <v>91</v>
      </c>
      <c r="M37" s="205" t="s">
        <v>91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7" ht="13.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7" ht="13.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13.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7" ht="13.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7" ht="13.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7" ht="13.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7" ht="13.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7" ht="13.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7" ht="13.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</sheetData>
  <mergeCells count="3">
    <mergeCell ref="A3:F3"/>
    <mergeCell ref="A22:G22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3"/>
  <sheetViews>
    <sheetView view="pageBreakPreview" topLeftCell="A7" zoomScaleNormal="100" zoomScaleSheetLayoutView="100" workbookViewId="0">
      <selection activeCell="C13" sqref="C13"/>
    </sheetView>
  </sheetViews>
  <sheetFormatPr defaultColWidth="14.453125" defaultRowHeight="15" customHeight="1" x14ac:dyDescent="0.35"/>
  <cols>
    <col min="1" max="1" width="9.1796875" customWidth="1"/>
    <col min="2" max="2" width="22.453125" customWidth="1"/>
    <col min="3" max="3" width="23.26953125" customWidth="1"/>
    <col min="4" max="4" width="13.453125" customWidth="1"/>
    <col min="5" max="5" width="8.26953125" customWidth="1"/>
    <col min="6" max="6" width="24.81640625" style="100" customWidth="1"/>
    <col min="7" max="7" width="13" customWidth="1"/>
    <col min="8" max="8" width="20.81640625" customWidth="1"/>
    <col min="9" max="9" width="9.1796875" customWidth="1"/>
    <col min="10" max="10" width="10.26953125" customWidth="1"/>
    <col min="11" max="11" width="8.7265625" customWidth="1"/>
    <col min="12" max="12" width="8.54296875" customWidth="1"/>
    <col min="13" max="25" width="8.7265625" customWidth="1"/>
  </cols>
  <sheetData>
    <row r="1" spans="1:25" ht="15" customHeight="1" x14ac:dyDescent="0.35">
      <c r="A1" s="262" t="s">
        <v>174</v>
      </c>
      <c r="B1" s="262"/>
      <c r="C1" s="262"/>
      <c r="D1" s="262"/>
      <c r="E1" s="262"/>
      <c r="F1" s="262"/>
      <c r="G1" s="262"/>
      <c r="H1" s="262"/>
      <c r="I1" s="262"/>
      <c r="J1" s="26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4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.5" thickBot="1" x14ac:dyDescent="0.4">
      <c r="A4" s="127" t="s">
        <v>8</v>
      </c>
      <c r="B4" s="129" t="s">
        <v>65</v>
      </c>
      <c r="C4" s="132" t="s">
        <v>152</v>
      </c>
      <c r="D4" s="129" t="s">
        <v>66</v>
      </c>
      <c r="E4" s="129" t="s">
        <v>67</v>
      </c>
      <c r="F4" s="133" t="s">
        <v>147</v>
      </c>
      <c r="G4" s="129" t="s">
        <v>68</v>
      </c>
      <c r="H4" s="129" t="s">
        <v>69</v>
      </c>
      <c r="I4" s="132" t="s">
        <v>149</v>
      </c>
      <c r="J4" s="130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35">
      <c r="A5" s="123">
        <v>1</v>
      </c>
      <c r="B5" s="124">
        <v>2</v>
      </c>
      <c r="C5" s="124">
        <v>3</v>
      </c>
      <c r="D5" s="124">
        <v>4</v>
      </c>
      <c r="E5" s="124">
        <v>5</v>
      </c>
      <c r="F5" s="124">
        <v>6</v>
      </c>
      <c r="G5" s="124">
        <v>7</v>
      </c>
      <c r="H5" s="124">
        <v>8</v>
      </c>
      <c r="I5" s="124">
        <v>9</v>
      </c>
      <c r="J5" s="131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35">
      <c r="A6" s="118"/>
      <c r="B6" s="116"/>
      <c r="C6" s="116"/>
      <c r="D6" s="116"/>
      <c r="E6" s="116"/>
      <c r="F6" s="116"/>
      <c r="G6" s="116"/>
      <c r="H6" s="116"/>
      <c r="I6" s="116"/>
      <c r="J6" s="11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35">
      <c r="A7" s="118"/>
      <c r="B7" s="116"/>
      <c r="C7" s="116"/>
      <c r="D7" s="116"/>
      <c r="E7" s="116"/>
      <c r="F7" s="116"/>
      <c r="G7" s="116"/>
      <c r="H7" s="116"/>
      <c r="I7" s="116"/>
      <c r="J7" s="11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5">
      <c r="A8" s="179" t="s">
        <v>13</v>
      </c>
      <c r="B8" s="166" t="s">
        <v>91</v>
      </c>
      <c r="C8" s="166" t="s">
        <v>91</v>
      </c>
      <c r="D8" s="166" t="s">
        <v>91</v>
      </c>
      <c r="E8" s="166" t="s">
        <v>91</v>
      </c>
      <c r="F8" s="121"/>
      <c r="G8" s="121"/>
      <c r="H8" s="121"/>
      <c r="I8" s="121"/>
      <c r="J8" s="1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4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69.5" thickBot="1" x14ac:dyDescent="0.4">
      <c r="A11" s="127" t="s">
        <v>8</v>
      </c>
      <c r="B11" s="133" t="s">
        <v>144</v>
      </c>
      <c r="C11" s="132" t="s">
        <v>152</v>
      </c>
      <c r="D11" s="128" t="s">
        <v>71</v>
      </c>
      <c r="E11" s="129" t="s">
        <v>67</v>
      </c>
      <c r="F11" s="133" t="s">
        <v>146</v>
      </c>
      <c r="G11" s="129" t="s">
        <v>68</v>
      </c>
      <c r="H11" s="129" t="s">
        <v>69</v>
      </c>
      <c r="I11" s="129" t="s">
        <v>201</v>
      </c>
      <c r="J11" s="130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35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31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43.5" customHeight="1" x14ac:dyDescent="0.35">
      <c r="A13" s="118">
        <v>1</v>
      </c>
      <c r="B13" s="116" t="s">
        <v>186</v>
      </c>
      <c r="C13" s="249" t="s">
        <v>202</v>
      </c>
      <c r="D13" s="249" t="s">
        <v>202</v>
      </c>
      <c r="E13" s="116" t="s">
        <v>185</v>
      </c>
      <c r="F13" s="236">
        <v>370000</v>
      </c>
      <c r="G13" s="238">
        <v>44362</v>
      </c>
      <c r="H13" s="116">
        <v>0</v>
      </c>
      <c r="I13" s="238">
        <v>45291</v>
      </c>
      <c r="J13" s="1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35">
      <c r="A14" s="118">
        <v>2</v>
      </c>
      <c r="B14" s="116"/>
      <c r="C14" s="249"/>
      <c r="D14" s="249"/>
      <c r="E14" s="116"/>
      <c r="F14" s="236"/>
      <c r="G14" s="238"/>
      <c r="H14" s="116"/>
      <c r="I14" s="238"/>
      <c r="J14" s="11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233" customFormat="1" ht="13.5" customHeight="1" x14ac:dyDescent="0.35">
      <c r="A15" s="198">
        <v>3</v>
      </c>
      <c r="B15" s="199"/>
      <c r="C15" s="249"/>
      <c r="D15" s="249"/>
      <c r="E15" s="116"/>
      <c r="F15" s="236"/>
      <c r="G15" s="238"/>
      <c r="H15" s="199"/>
      <c r="I15" s="245"/>
      <c r="J15" s="20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9.15" customHeight="1" thickBot="1" x14ac:dyDescent="0.4">
      <c r="A16" s="120">
        <v>4</v>
      </c>
      <c r="B16" s="121"/>
      <c r="C16" s="250"/>
      <c r="D16" s="250"/>
      <c r="E16" s="121"/>
      <c r="F16" s="237"/>
      <c r="G16" s="240"/>
      <c r="H16" s="121"/>
      <c r="I16" s="240"/>
      <c r="J16" s="12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4">
      <c r="A18" s="11" t="s">
        <v>141</v>
      </c>
      <c r="B18" s="2"/>
      <c r="C18" s="2"/>
      <c r="D18" s="11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thickBot="1" x14ac:dyDescent="0.4">
      <c r="A20" s="11" t="s">
        <v>142</v>
      </c>
      <c r="B20" s="2"/>
      <c r="C20" s="2"/>
      <c r="D20" s="115">
        <v>45638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</sheetData>
  <sortState ref="A12:J16">
    <sortCondition ref="G13"/>
  </sortState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5"/>
  <sheetViews>
    <sheetView view="pageBreakPreview" topLeftCell="A52" zoomScaleNormal="100" zoomScaleSheetLayoutView="100" workbookViewId="0">
      <selection activeCell="E53" sqref="E53"/>
    </sheetView>
  </sheetViews>
  <sheetFormatPr defaultColWidth="14.453125" defaultRowHeight="15" customHeight="1" x14ac:dyDescent="0.35"/>
  <cols>
    <col min="1" max="1" width="5.54296875" customWidth="1"/>
    <col min="2" max="2" width="38.1796875" customWidth="1"/>
    <col min="3" max="3" width="20.54296875" customWidth="1"/>
    <col min="4" max="5" width="16" customWidth="1"/>
    <col min="6" max="6" width="17.54296875" customWidth="1"/>
    <col min="7" max="7" width="16.453125" customWidth="1"/>
    <col min="8" max="8" width="17.54296875" customWidth="1"/>
    <col min="9" max="22" width="8.7265625" customWidth="1"/>
  </cols>
  <sheetData>
    <row r="1" spans="1:22" ht="22.5" customHeight="1" x14ac:dyDescent="0.45">
      <c r="A1" s="263" t="s">
        <v>175</v>
      </c>
      <c r="B1" s="264"/>
      <c r="C1" s="264"/>
      <c r="D1" s="264"/>
      <c r="E1" s="264"/>
      <c r="F1" s="264"/>
      <c r="G1" s="264"/>
      <c r="H1" s="26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45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5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5" thickBot="1" x14ac:dyDescent="0.5">
      <c r="A4" s="146" t="s">
        <v>8</v>
      </c>
      <c r="B4" s="128" t="s">
        <v>86</v>
      </c>
      <c r="C4" s="128" t="s">
        <v>87</v>
      </c>
      <c r="D4" s="129" t="s">
        <v>67</v>
      </c>
      <c r="E4" s="128" t="s">
        <v>88</v>
      </c>
      <c r="F4" s="128" t="s">
        <v>89</v>
      </c>
      <c r="G4" s="129" t="s">
        <v>90</v>
      </c>
      <c r="H4" s="130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4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45">
      <c r="A6" s="139">
        <v>1</v>
      </c>
      <c r="B6" s="137" t="s">
        <v>184</v>
      </c>
      <c r="C6" s="249" t="s">
        <v>202</v>
      </c>
      <c r="D6" s="138" t="s">
        <v>185</v>
      </c>
      <c r="E6" s="137"/>
      <c r="F6" s="137">
        <v>100000</v>
      </c>
      <c r="G6" s="239">
        <v>44687</v>
      </c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251" customFormat="1" ht="16.5" x14ac:dyDescent="0.45">
      <c r="A7" s="139">
        <v>2</v>
      </c>
      <c r="B7" s="137" t="s">
        <v>184</v>
      </c>
      <c r="C7" s="249" t="s">
        <v>202</v>
      </c>
      <c r="D7" s="138" t="s">
        <v>185</v>
      </c>
      <c r="E7" s="137"/>
      <c r="F7" s="137">
        <v>65000</v>
      </c>
      <c r="G7" s="239">
        <v>44728</v>
      </c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s="251" customFormat="1" ht="16.5" x14ac:dyDescent="0.45">
      <c r="A8" s="139">
        <v>3</v>
      </c>
      <c r="B8" s="137" t="s">
        <v>184</v>
      </c>
      <c r="C8" s="249" t="s">
        <v>202</v>
      </c>
      <c r="D8" s="138" t="s">
        <v>185</v>
      </c>
      <c r="E8" s="137"/>
      <c r="F8" s="137">
        <v>200000</v>
      </c>
      <c r="G8" s="239">
        <v>44729</v>
      </c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51" customFormat="1" ht="16.5" x14ac:dyDescent="0.45">
      <c r="A9" s="139">
        <v>4</v>
      </c>
      <c r="B9" s="137" t="s">
        <v>184</v>
      </c>
      <c r="C9" s="249" t="s">
        <v>202</v>
      </c>
      <c r="D9" s="138" t="s">
        <v>185</v>
      </c>
      <c r="E9" s="137"/>
      <c r="F9" s="137">
        <v>100000</v>
      </c>
      <c r="G9" s="239">
        <v>44788</v>
      </c>
      <c r="H9" s="14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251" customFormat="1" ht="16.5" x14ac:dyDescent="0.45">
      <c r="A10" s="139">
        <v>5</v>
      </c>
      <c r="B10" s="137" t="s">
        <v>184</v>
      </c>
      <c r="C10" s="249" t="s">
        <v>202</v>
      </c>
      <c r="D10" s="138" t="s">
        <v>185</v>
      </c>
      <c r="E10" s="137"/>
      <c r="F10" s="137">
        <v>25000</v>
      </c>
      <c r="G10" s="239">
        <v>44788</v>
      </c>
      <c r="H10" s="1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251" customFormat="1" ht="16.5" x14ac:dyDescent="0.45">
      <c r="A11" s="139">
        <v>6</v>
      </c>
      <c r="B11" s="137" t="s">
        <v>184</v>
      </c>
      <c r="C11" s="249" t="s">
        <v>202</v>
      </c>
      <c r="D11" s="138" t="s">
        <v>185</v>
      </c>
      <c r="E11" s="137"/>
      <c r="F11" s="137">
        <v>65000</v>
      </c>
      <c r="G11" s="239">
        <v>44819</v>
      </c>
      <c r="H11" s="14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s="251" customFormat="1" ht="16.5" x14ac:dyDescent="0.45">
      <c r="A12" s="139">
        <v>7</v>
      </c>
      <c r="B12" s="137" t="s">
        <v>184</v>
      </c>
      <c r="C12" s="249" t="s">
        <v>202</v>
      </c>
      <c r="D12" s="138" t="s">
        <v>185</v>
      </c>
      <c r="E12" s="137"/>
      <c r="F12" s="137">
        <v>100000</v>
      </c>
      <c r="G12" s="239">
        <v>44872</v>
      </c>
      <c r="H12" s="14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s="251" customFormat="1" ht="16.5" x14ac:dyDescent="0.45">
      <c r="A13" s="139">
        <v>8</v>
      </c>
      <c r="B13" s="137" t="s">
        <v>184</v>
      </c>
      <c r="C13" s="249" t="s">
        <v>202</v>
      </c>
      <c r="D13" s="138" t="s">
        <v>185</v>
      </c>
      <c r="E13" s="137"/>
      <c r="F13" s="137">
        <v>100000</v>
      </c>
      <c r="G13" s="239">
        <v>44902</v>
      </c>
      <c r="H13" s="14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s="251" customFormat="1" ht="16.5" x14ac:dyDescent="0.45">
      <c r="A14" s="139">
        <v>9</v>
      </c>
      <c r="B14" s="137" t="s">
        <v>184</v>
      </c>
      <c r="C14" s="249" t="s">
        <v>202</v>
      </c>
      <c r="D14" s="138" t="s">
        <v>185</v>
      </c>
      <c r="E14" s="137"/>
      <c r="F14" s="137">
        <v>150000</v>
      </c>
      <c r="G14" s="239">
        <v>44924</v>
      </c>
      <c r="H14" s="14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233" customFormat="1" ht="16.5" x14ac:dyDescent="0.45">
      <c r="A15" s="139">
        <v>10</v>
      </c>
      <c r="B15" s="137" t="s">
        <v>205</v>
      </c>
      <c r="C15" s="249" t="s">
        <v>202</v>
      </c>
      <c r="D15" s="138" t="s">
        <v>185</v>
      </c>
      <c r="E15" s="137"/>
      <c r="F15" s="137">
        <v>5000</v>
      </c>
      <c r="G15" s="239">
        <v>44746</v>
      </c>
      <c r="H15" s="14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251" customFormat="1" ht="16.5" x14ac:dyDescent="0.45">
      <c r="A16" s="139">
        <v>11</v>
      </c>
      <c r="B16" s="137" t="s">
        <v>205</v>
      </c>
      <c r="C16" s="249" t="s">
        <v>202</v>
      </c>
      <c r="D16" s="138" t="s">
        <v>185</v>
      </c>
      <c r="E16" s="137"/>
      <c r="F16" s="137">
        <v>5000</v>
      </c>
      <c r="G16" s="239">
        <v>44775</v>
      </c>
      <c r="H16" s="14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s="251" customFormat="1" ht="16.5" x14ac:dyDescent="0.45">
      <c r="A17" s="139">
        <v>12</v>
      </c>
      <c r="B17" s="137" t="s">
        <v>205</v>
      </c>
      <c r="C17" s="249" t="s">
        <v>202</v>
      </c>
      <c r="D17" s="138" t="s">
        <v>185</v>
      </c>
      <c r="E17" s="137"/>
      <c r="F17" s="137">
        <v>5000</v>
      </c>
      <c r="G17" s="239">
        <v>44805</v>
      </c>
      <c r="H17" s="14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s="251" customFormat="1" ht="16.5" x14ac:dyDescent="0.45">
      <c r="A18" s="139">
        <v>13</v>
      </c>
      <c r="B18" s="137" t="s">
        <v>205</v>
      </c>
      <c r="C18" s="249" t="s">
        <v>202</v>
      </c>
      <c r="D18" s="138" t="s">
        <v>185</v>
      </c>
      <c r="E18" s="137"/>
      <c r="F18" s="137">
        <v>5000</v>
      </c>
      <c r="G18" s="239">
        <v>44834</v>
      </c>
      <c r="H18" s="14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251" customFormat="1" ht="16.5" x14ac:dyDescent="0.45">
      <c r="A19" s="139">
        <v>14</v>
      </c>
      <c r="B19" s="137" t="s">
        <v>205</v>
      </c>
      <c r="C19" s="249" t="s">
        <v>202</v>
      </c>
      <c r="D19" s="138" t="s">
        <v>185</v>
      </c>
      <c r="E19" s="137"/>
      <c r="F19" s="137">
        <v>10000</v>
      </c>
      <c r="G19" s="239">
        <v>44866</v>
      </c>
      <c r="H19" s="14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251" customFormat="1" ht="16.5" x14ac:dyDescent="0.45">
      <c r="A20" s="139">
        <v>15</v>
      </c>
      <c r="B20" s="137" t="s">
        <v>205</v>
      </c>
      <c r="C20" s="249" t="s">
        <v>202</v>
      </c>
      <c r="D20" s="138" t="s">
        <v>185</v>
      </c>
      <c r="E20" s="137"/>
      <c r="F20" s="137">
        <v>5000</v>
      </c>
      <c r="G20" s="239">
        <v>44901</v>
      </c>
      <c r="H20" s="14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251" customFormat="1" ht="16.5" x14ac:dyDescent="0.45">
      <c r="A21" s="139">
        <v>16</v>
      </c>
      <c r="B21" s="137" t="s">
        <v>205</v>
      </c>
      <c r="C21" s="249" t="s">
        <v>202</v>
      </c>
      <c r="D21" s="138" t="s">
        <v>185</v>
      </c>
      <c r="E21" s="137"/>
      <c r="F21" s="137">
        <v>2000</v>
      </c>
      <c r="G21" s="239">
        <v>44712</v>
      </c>
      <c r="H21" s="14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s="233" customFormat="1" ht="16.5" x14ac:dyDescent="0.45">
      <c r="A22" s="139">
        <v>17</v>
      </c>
      <c r="B22" s="137" t="s">
        <v>206</v>
      </c>
      <c r="C22" s="249" t="s">
        <v>202</v>
      </c>
      <c r="D22" s="138" t="s">
        <v>185</v>
      </c>
      <c r="E22" s="137"/>
      <c r="F22" s="137">
        <v>2000</v>
      </c>
      <c r="G22" s="239">
        <v>44718</v>
      </c>
      <c r="H22" s="14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251" customFormat="1" ht="16.5" x14ac:dyDescent="0.45">
      <c r="A23" s="139">
        <v>18</v>
      </c>
      <c r="B23" s="137" t="s">
        <v>206</v>
      </c>
      <c r="C23" s="249" t="s">
        <v>202</v>
      </c>
      <c r="D23" s="138" t="s">
        <v>185</v>
      </c>
      <c r="E23" s="137"/>
      <c r="F23" s="137">
        <v>5000</v>
      </c>
      <c r="G23" s="239">
        <v>44868</v>
      </c>
      <c r="H23" s="14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251" customFormat="1" ht="16.5" x14ac:dyDescent="0.45">
      <c r="A24" s="139">
        <v>19</v>
      </c>
      <c r="B24" s="137" t="s">
        <v>207</v>
      </c>
      <c r="C24" s="249" t="s">
        <v>202</v>
      </c>
      <c r="D24" s="138" t="s">
        <v>185</v>
      </c>
      <c r="E24" s="137"/>
      <c r="F24" s="137">
        <v>5000</v>
      </c>
      <c r="G24" s="239">
        <v>44748</v>
      </c>
      <c r="H24" s="14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251" customFormat="1" ht="16.5" x14ac:dyDescent="0.45">
      <c r="A25" s="139">
        <v>20</v>
      </c>
      <c r="B25" s="137" t="s">
        <v>207</v>
      </c>
      <c r="C25" s="249" t="s">
        <v>202</v>
      </c>
      <c r="D25" s="138" t="s">
        <v>185</v>
      </c>
      <c r="E25" s="137"/>
      <c r="F25" s="137">
        <v>5000</v>
      </c>
      <c r="G25" s="239">
        <v>44755</v>
      </c>
      <c r="H25" s="14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251" customFormat="1" ht="16.5" x14ac:dyDescent="0.45">
      <c r="A26" s="139">
        <v>21</v>
      </c>
      <c r="B26" s="137" t="s">
        <v>207</v>
      </c>
      <c r="C26" s="249" t="s">
        <v>202</v>
      </c>
      <c r="D26" s="138" t="s">
        <v>185</v>
      </c>
      <c r="E26" s="137"/>
      <c r="F26" s="137">
        <v>10000</v>
      </c>
      <c r="G26" s="239">
        <v>44776</v>
      </c>
      <c r="H26" s="14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251" customFormat="1" ht="16.5" x14ac:dyDescent="0.45">
      <c r="A27" s="139">
        <v>22</v>
      </c>
      <c r="B27" s="137" t="s">
        <v>207</v>
      </c>
      <c r="C27" s="249" t="s">
        <v>202</v>
      </c>
      <c r="D27" s="138" t="s">
        <v>185</v>
      </c>
      <c r="E27" s="137"/>
      <c r="F27" s="137">
        <v>10000</v>
      </c>
      <c r="G27" s="239">
        <v>44806</v>
      </c>
      <c r="H27" s="14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s="251" customFormat="1" ht="16.5" x14ac:dyDescent="0.45">
      <c r="A28" s="139">
        <v>23</v>
      </c>
      <c r="B28" s="137" t="s">
        <v>207</v>
      </c>
      <c r="C28" s="249" t="s">
        <v>202</v>
      </c>
      <c r="D28" s="138" t="s">
        <v>185</v>
      </c>
      <c r="E28" s="137"/>
      <c r="F28" s="137">
        <v>10000</v>
      </c>
      <c r="G28" s="239">
        <v>44843</v>
      </c>
      <c r="H28" s="14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s="251" customFormat="1" ht="16.5" x14ac:dyDescent="0.45">
      <c r="A29" s="139">
        <v>24</v>
      </c>
      <c r="B29" s="137" t="s">
        <v>207</v>
      </c>
      <c r="C29" s="249" t="s">
        <v>202</v>
      </c>
      <c r="D29" s="138" t="s">
        <v>185</v>
      </c>
      <c r="E29" s="137"/>
      <c r="F29" s="137">
        <v>15000</v>
      </c>
      <c r="G29" s="239">
        <v>44872</v>
      </c>
      <c r="H29" s="14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251" customFormat="1" ht="16.5" x14ac:dyDescent="0.45">
      <c r="A30" s="139">
        <v>25</v>
      </c>
      <c r="B30" s="137" t="s">
        <v>207</v>
      </c>
      <c r="C30" s="249" t="s">
        <v>202</v>
      </c>
      <c r="D30" s="138" t="s">
        <v>185</v>
      </c>
      <c r="E30" s="137"/>
      <c r="F30" s="137">
        <v>15000</v>
      </c>
      <c r="G30" s="239">
        <v>44900</v>
      </c>
      <c r="H30" s="14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s="251" customFormat="1" ht="16.5" x14ac:dyDescent="0.45">
      <c r="A31" s="139">
        <v>26</v>
      </c>
      <c r="B31" s="137" t="s">
        <v>207</v>
      </c>
      <c r="C31" s="249" t="s">
        <v>202</v>
      </c>
      <c r="D31" s="138" t="s">
        <v>185</v>
      </c>
      <c r="E31" s="137"/>
      <c r="F31" s="137">
        <v>30000</v>
      </c>
      <c r="G31" s="239">
        <v>44712</v>
      </c>
      <c r="H31" s="14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251" customFormat="1" ht="16.5" x14ac:dyDescent="0.45">
      <c r="A32" s="139">
        <v>27</v>
      </c>
      <c r="B32" s="137" t="s">
        <v>207</v>
      </c>
      <c r="C32" s="249" t="s">
        <v>202</v>
      </c>
      <c r="D32" s="138" t="s">
        <v>185</v>
      </c>
      <c r="E32" s="137"/>
      <c r="F32" s="137">
        <v>103000</v>
      </c>
      <c r="G32" s="239">
        <v>44749</v>
      </c>
      <c r="H32" s="14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233" customFormat="1" ht="16.5" x14ac:dyDescent="0.45">
      <c r="A33" s="139">
        <v>28</v>
      </c>
      <c r="B33" s="137" t="s">
        <v>208</v>
      </c>
      <c r="C33" s="249" t="s">
        <v>202</v>
      </c>
      <c r="D33" s="138" t="s">
        <v>185</v>
      </c>
      <c r="E33" s="137"/>
      <c r="F33" s="137">
        <v>5000</v>
      </c>
      <c r="G33" s="239">
        <v>44862</v>
      </c>
      <c r="H33" s="14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251" customFormat="1" ht="16.5" x14ac:dyDescent="0.45">
      <c r="A34" s="139">
        <v>29</v>
      </c>
      <c r="B34" s="137" t="s">
        <v>208</v>
      </c>
      <c r="C34" s="249" t="s">
        <v>202</v>
      </c>
      <c r="D34" s="138" t="s">
        <v>185</v>
      </c>
      <c r="E34" s="137"/>
      <c r="F34" s="137">
        <v>5000</v>
      </c>
      <c r="G34" s="239">
        <v>44897</v>
      </c>
      <c r="H34" s="14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33" customFormat="1" ht="16.5" x14ac:dyDescent="0.45">
      <c r="A35" s="139">
        <v>30</v>
      </c>
      <c r="B35" s="137" t="s">
        <v>209</v>
      </c>
      <c r="C35" s="249" t="s">
        <v>202</v>
      </c>
      <c r="D35" s="138" t="s">
        <v>185</v>
      </c>
      <c r="E35" s="137"/>
      <c r="F35" s="137">
        <v>5000</v>
      </c>
      <c r="G35" s="239">
        <v>44844</v>
      </c>
      <c r="H35" s="14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51" customFormat="1" ht="16.5" x14ac:dyDescent="0.45">
      <c r="A36" s="139">
        <v>31</v>
      </c>
      <c r="B36" s="137" t="s">
        <v>209</v>
      </c>
      <c r="C36" s="249" t="s">
        <v>202</v>
      </c>
      <c r="D36" s="138" t="s">
        <v>185</v>
      </c>
      <c r="E36" s="137"/>
      <c r="F36" s="137">
        <v>5000</v>
      </c>
      <c r="G36" s="239">
        <v>44866</v>
      </c>
      <c r="H36" s="14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51" customFormat="1" ht="16.5" x14ac:dyDescent="0.45">
      <c r="A37" s="139">
        <v>32</v>
      </c>
      <c r="B37" s="137" t="s">
        <v>209</v>
      </c>
      <c r="C37" s="249" t="s">
        <v>202</v>
      </c>
      <c r="D37" s="138" t="s">
        <v>185</v>
      </c>
      <c r="E37" s="137"/>
      <c r="F37" s="137">
        <v>5000</v>
      </c>
      <c r="G37" s="239">
        <v>44900</v>
      </c>
      <c r="H37" s="14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233" customFormat="1" ht="16.5" x14ac:dyDescent="0.45">
      <c r="A38" s="139">
        <v>33</v>
      </c>
      <c r="B38" s="137" t="s">
        <v>210</v>
      </c>
      <c r="C38" s="249" t="s">
        <v>202</v>
      </c>
      <c r="D38" s="138" t="s">
        <v>185</v>
      </c>
      <c r="E38" s="137"/>
      <c r="F38" s="137">
        <v>20000</v>
      </c>
      <c r="G38" s="239">
        <v>44853</v>
      </c>
      <c r="H38" s="14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s="251" customFormat="1" ht="16.5" x14ac:dyDescent="0.45">
      <c r="A39" s="139">
        <v>34</v>
      </c>
      <c r="B39" s="137" t="s">
        <v>210</v>
      </c>
      <c r="C39" s="249" t="s">
        <v>202</v>
      </c>
      <c r="D39" s="138" t="s">
        <v>185</v>
      </c>
      <c r="E39" s="137"/>
      <c r="F39" s="137">
        <v>10000</v>
      </c>
      <c r="G39" s="239">
        <v>44879</v>
      </c>
      <c r="H39" s="14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s="233" customFormat="1" ht="16.5" x14ac:dyDescent="0.45">
      <c r="A40" s="139">
        <v>35</v>
      </c>
      <c r="B40" s="137" t="s">
        <v>211</v>
      </c>
      <c r="C40" s="249" t="s">
        <v>202</v>
      </c>
      <c r="D40" s="138" t="s">
        <v>185</v>
      </c>
      <c r="E40" s="137"/>
      <c r="F40" s="137">
        <v>5000</v>
      </c>
      <c r="G40" s="239">
        <v>44854</v>
      </c>
      <c r="H40" s="14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s="233" customFormat="1" ht="16.5" x14ac:dyDescent="0.45">
      <c r="A41" s="139">
        <v>36</v>
      </c>
      <c r="B41" s="137" t="s">
        <v>212</v>
      </c>
      <c r="C41" s="249" t="s">
        <v>202</v>
      </c>
      <c r="D41" s="138" t="s">
        <v>185</v>
      </c>
      <c r="E41" s="137"/>
      <c r="F41" s="137">
        <v>13000</v>
      </c>
      <c r="G41" s="239">
        <v>44711</v>
      </c>
      <c r="H41" s="14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233" customFormat="1" ht="16.5" x14ac:dyDescent="0.45">
      <c r="A42" s="139">
        <v>37</v>
      </c>
      <c r="B42" s="137" t="s">
        <v>213</v>
      </c>
      <c r="C42" s="249" t="s">
        <v>202</v>
      </c>
      <c r="D42" s="138" t="s">
        <v>185</v>
      </c>
      <c r="E42" s="137"/>
      <c r="F42" s="137">
        <v>20000</v>
      </c>
      <c r="G42" s="239">
        <v>44669</v>
      </c>
      <c r="H42" s="14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s="233" customFormat="1" ht="16.5" x14ac:dyDescent="0.45">
      <c r="A43" s="139">
        <v>38</v>
      </c>
      <c r="B43" s="137" t="s">
        <v>214</v>
      </c>
      <c r="C43" s="249" t="s">
        <v>202</v>
      </c>
      <c r="D43" s="138" t="s">
        <v>185</v>
      </c>
      <c r="E43" s="137"/>
      <c r="F43" s="137">
        <v>5000</v>
      </c>
      <c r="G43" s="239">
        <v>44750</v>
      </c>
      <c r="H43" s="14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s="251" customFormat="1" ht="16.5" x14ac:dyDescent="0.45">
      <c r="A44" s="139">
        <v>39</v>
      </c>
      <c r="B44" s="137" t="s">
        <v>214</v>
      </c>
      <c r="C44" s="249" t="s">
        <v>202</v>
      </c>
      <c r="D44" s="138" t="s">
        <v>185</v>
      </c>
      <c r="E44" s="137"/>
      <c r="F44" s="137">
        <v>10000</v>
      </c>
      <c r="G44" s="239">
        <v>44789</v>
      </c>
      <c r="H44" s="14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s="251" customFormat="1" ht="16.5" x14ac:dyDescent="0.45">
      <c r="A45" s="139">
        <v>40</v>
      </c>
      <c r="B45" s="137" t="s">
        <v>214</v>
      </c>
      <c r="C45" s="249" t="s">
        <v>202</v>
      </c>
      <c r="D45" s="138" t="s">
        <v>185</v>
      </c>
      <c r="E45" s="137"/>
      <c r="F45" s="137">
        <v>10000</v>
      </c>
      <c r="G45" s="239">
        <v>44843</v>
      </c>
      <c r="H45" s="14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s="251" customFormat="1" ht="16.5" x14ac:dyDescent="0.45">
      <c r="A46" s="139">
        <v>41</v>
      </c>
      <c r="B46" s="137" t="s">
        <v>214</v>
      </c>
      <c r="C46" s="249" t="s">
        <v>202</v>
      </c>
      <c r="D46" s="138" t="s">
        <v>185</v>
      </c>
      <c r="E46" s="137"/>
      <c r="F46" s="137">
        <v>10000</v>
      </c>
      <c r="G46" s="239">
        <v>44868</v>
      </c>
      <c r="H46" s="14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s="251" customFormat="1" ht="16.5" x14ac:dyDescent="0.45">
      <c r="A47" s="139">
        <v>42</v>
      </c>
      <c r="B47" s="137" t="s">
        <v>214</v>
      </c>
      <c r="C47" s="249" t="s">
        <v>202</v>
      </c>
      <c r="D47" s="138" t="s">
        <v>185</v>
      </c>
      <c r="E47" s="137"/>
      <c r="F47" s="137">
        <v>5000</v>
      </c>
      <c r="G47" s="239">
        <v>44903</v>
      </c>
      <c r="H47" s="14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s="251" customFormat="1" ht="16.5" x14ac:dyDescent="0.45">
      <c r="A48" s="139">
        <v>43</v>
      </c>
      <c r="B48" s="137" t="s">
        <v>214</v>
      </c>
      <c r="C48" s="249" t="s">
        <v>202</v>
      </c>
      <c r="D48" s="138" t="s">
        <v>185</v>
      </c>
      <c r="E48" s="137"/>
      <c r="F48" s="137">
        <v>5000</v>
      </c>
      <c r="G48" s="239">
        <v>44709</v>
      </c>
      <c r="H48" s="14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s="233" customFormat="1" ht="16.5" x14ac:dyDescent="0.45">
      <c r="A49" s="139">
        <v>44</v>
      </c>
      <c r="B49" s="137" t="s">
        <v>215</v>
      </c>
      <c r="C49" s="249" t="s">
        <v>202</v>
      </c>
      <c r="D49" s="138" t="s">
        <v>185</v>
      </c>
      <c r="E49" s="137"/>
      <c r="F49" s="137">
        <v>5000</v>
      </c>
      <c r="G49" s="239">
        <v>44903</v>
      </c>
      <c r="H49" s="14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233" customFormat="1" ht="16.5" x14ac:dyDescent="0.45">
      <c r="A50" s="139">
        <v>45</v>
      </c>
      <c r="B50" s="137" t="s">
        <v>216</v>
      </c>
      <c r="C50" s="249" t="s">
        <v>202</v>
      </c>
      <c r="D50" s="138" t="s">
        <v>185</v>
      </c>
      <c r="E50" s="137"/>
      <c r="F50" s="137">
        <v>80000</v>
      </c>
      <c r="G50" s="239">
        <v>44674</v>
      </c>
      <c r="H50" s="14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251" customFormat="1" ht="16.5" x14ac:dyDescent="0.45">
      <c r="A51" s="139">
        <v>46</v>
      </c>
      <c r="B51" s="137" t="s">
        <v>216</v>
      </c>
      <c r="C51" s="249" t="s">
        <v>202</v>
      </c>
      <c r="D51" s="138" t="s">
        <v>185</v>
      </c>
      <c r="E51" s="137"/>
      <c r="F51" s="137">
        <v>50000</v>
      </c>
      <c r="G51" s="239">
        <v>44692</v>
      </c>
      <c r="H51" s="14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233" customFormat="1" ht="16.5" x14ac:dyDescent="0.45">
      <c r="A52" s="139">
        <v>47</v>
      </c>
      <c r="B52" s="137" t="s">
        <v>217</v>
      </c>
      <c r="C52" s="249" t="s">
        <v>202</v>
      </c>
      <c r="D52" s="138" t="s">
        <v>185</v>
      </c>
      <c r="E52" s="137"/>
      <c r="F52" s="137">
        <v>2000</v>
      </c>
      <c r="G52" s="239">
        <v>44713</v>
      </c>
      <c r="H52" s="14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251" customFormat="1" ht="16.5" x14ac:dyDescent="0.45">
      <c r="A53" s="139">
        <v>48</v>
      </c>
      <c r="B53" s="137" t="s">
        <v>217</v>
      </c>
      <c r="C53" s="249" t="s">
        <v>202</v>
      </c>
      <c r="D53" s="138" t="s">
        <v>185</v>
      </c>
      <c r="E53" s="137"/>
      <c r="F53" s="137">
        <v>2000</v>
      </c>
      <c r="G53" s="239">
        <v>44746</v>
      </c>
      <c r="H53" s="14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251" customFormat="1" ht="16.5" x14ac:dyDescent="0.45">
      <c r="A54" s="139">
        <v>49</v>
      </c>
      <c r="B54" s="137" t="s">
        <v>217</v>
      </c>
      <c r="C54" s="249" t="s">
        <v>202</v>
      </c>
      <c r="D54" s="138" t="s">
        <v>185</v>
      </c>
      <c r="E54" s="137"/>
      <c r="F54" s="137">
        <v>2000</v>
      </c>
      <c r="G54" s="239">
        <v>44775</v>
      </c>
      <c r="H54" s="14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251" customFormat="1" ht="16.5" x14ac:dyDescent="0.45">
      <c r="A55" s="139">
        <v>50</v>
      </c>
      <c r="B55" s="137" t="s">
        <v>217</v>
      </c>
      <c r="C55" s="249" t="s">
        <v>202</v>
      </c>
      <c r="D55" s="138" t="s">
        <v>185</v>
      </c>
      <c r="E55" s="137"/>
      <c r="F55" s="137">
        <v>2000</v>
      </c>
      <c r="G55" s="239">
        <v>44814</v>
      </c>
      <c r="H55" s="14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251" customFormat="1" ht="16.5" x14ac:dyDescent="0.45">
      <c r="A56" s="139">
        <v>51</v>
      </c>
      <c r="B56" s="137" t="s">
        <v>217</v>
      </c>
      <c r="C56" s="249" t="s">
        <v>202</v>
      </c>
      <c r="D56" s="138" t="s">
        <v>185</v>
      </c>
      <c r="E56" s="137"/>
      <c r="F56" s="137">
        <v>2000</v>
      </c>
      <c r="G56" s="239">
        <v>44876</v>
      </c>
      <c r="H56" s="14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251" customFormat="1" ht="16.5" x14ac:dyDescent="0.45">
      <c r="A57" s="139">
        <v>52</v>
      </c>
      <c r="B57" s="137" t="s">
        <v>217</v>
      </c>
      <c r="C57" s="249" t="s">
        <v>202</v>
      </c>
      <c r="D57" s="138" t="s">
        <v>185</v>
      </c>
      <c r="E57" s="137"/>
      <c r="F57" s="137">
        <v>2000</v>
      </c>
      <c r="G57" s="239">
        <v>44911</v>
      </c>
      <c r="H57" s="14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216" customFormat="1" ht="16" thickBot="1" x14ac:dyDescent="0.45">
      <c r="A58" s="211" t="s">
        <v>13</v>
      </c>
      <c r="B58" s="212"/>
      <c r="C58" s="213" t="s">
        <v>91</v>
      </c>
      <c r="D58" s="213" t="s">
        <v>91</v>
      </c>
      <c r="E58" s="213" t="s">
        <v>91</v>
      </c>
      <c r="F58" s="217">
        <f>SUM(F6:F57)</f>
        <v>1437000</v>
      </c>
      <c r="G58" s="213" t="s">
        <v>91</v>
      </c>
      <c r="H58" s="214" t="s">
        <v>91</v>
      </c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</row>
    <row r="59" spans="1:22" ht="16.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thickBot="1" x14ac:dyDescent="0.5">
      <c r="A60" s="22" t="s">
        <v>126</v>
      </c>
      <c r="B60" s="2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48" customHeight="1" thickBot="1" x14ac:dyDescent="0.5">
      <c r="A61" s="146" t="s">
        <v>8</v>
      </c>
      <c r="B61" s="129" t="s">
        <v>67</v>
      </c>
      <c r="C61" s="128" t="s">
        <v>88</v>
      </c>
      <c r="D61" s="128" t="s">
        <v>89</v>
      </c>
      <c r="E61" s="130" t="s">
        <v>55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2" ht="16.5" customHeight="1" thickTop="1" x14ac:dyDescent="0.45">
      <c r="A62" s="142">
        <v>1</v>
      </c>
      <c r="B62" s="144">
        <v>2</v>
      </c>
      <c r="C62" s="144">
        <v>3</v>
      </c>
      <c r="D62" s="144">
        <v>4</v>
      </c>
      <c r="E62" s="145">
        <v>5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2" ht="16.5" customHeight="1" x14ac:dyDescent="0.45">
      <c r="A63" s="139"/>
      <c r="B63" s="138"/>
      <c r="C63" s="138"/>
      <c r="D63" s="137"/>
      <c r="E63" s="14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2" ht="16.5" customHeight="1" x14ac:dyDescent="0.45">
      <c r="A64" s="139"/>
      <c r="B64" s="137"/>
      <c r="C64" s="137"/>
      <c r="D64" s="137"/>
      <c r="E64" s="14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2" ht="16.5" customHeight="1" thickBot="1" x14ac:dyDescent="0.5">
      <c r="A65" s="147"/>
      <c r="B65" s="141"/>
      <c r="C65" s="141"/>
      <c r="D65" s="141"/>
      <c r="E65" s="14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2" s="210" customFormat="1" ht="16.5" customHeight="1" thickBot="1" x14ac:dyDescent="0.45">
      <c r="A66" s="218" t="s">
        <v>13</v>
      </c>
      <c r="B66" s="212"/>
      <c r="C66" s="219" t="s">
        <v>91</v>
      </c>
      <c r="D66" s="220">
        <f>SUM(D63:D65)</f>
        <v>0</v>
      </c>
      <c r="E66" s="221" t="s">
        <v>91</v>
      </c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</row>
    <row r="67" spans="1:22" ht="16.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6.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6.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6.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6.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6.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6.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6.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6.5" customHeight="1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6.5" customHeight="1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6.5" customHeight="1" x14ac:dyDescent="0.4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6.5" customHeight="1" x14ac:dyDescent="0.4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6.5" customHeight="1" x14ac:dyDescent="0.4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6.5" customHeight="1" x14ac:dyDescent="0.4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6.5" customHeight="1" x14ac:dyDescent="0.4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6.5" customHeight="1" x14ac:dyDescent="0.4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6.5" customHeight="1" x14ac:dyDescent="0.4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6.5" customHeight="1" x14ac:dyDescent="0.4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6.5" customHeight="1" x14ac:dyDescent="0.4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6.5" customHeight="1" x14ac:dyDescent="0.4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6.5" customHeight="1" x14ac:dyDescent="0.4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6.5" customHeight="1" x14ac:dyDescent="0.4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6.5" customHeight="1" x14ac:dyDescent="0.4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6.5" customHeight="1" x14ac:dyDescent="0.4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6.5" customHeight="1" x14ac:dyDescent="0.4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6.5" customHeight="1" x14ac:dyDescent="0.4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6.5" customHeight="1" x14ac:dyDescent="0.4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6.5" customHeight="1" x14ac:dyDescent="0.4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6.5" customHeight="1" x14ac:dyDescent="0.4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6.5" customHeight="1" x14ac:dyDescent="0.4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6.5" customHeight="1" x14ac:dyDescent="0.4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6.5" customHeight="1" x14ac:dyDescent="0.4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16.5" customHeight="1" x14ac:dyDescent="0.4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16.5" customHeight="1" x14ac:dyDescent="0.4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6.5" customHeight="1" x14ac:dyDescent="0.4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6.5" customHeight="1" x14ac:dyDescent="0.4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ht="16.5" customHeight="1" x14ac:dyDescent="0.4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ht="16.5" customHeight="1" x14ac:dyDescent="0.4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ht="16.5" customHeight="1" x14ac:dyDescent="0.4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16.5" customHeight="1" x14ac:dyDescent="0.4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1:22" ht="16.5" customHeight="1" x14ac:dyDescent="0.4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1:22" ht="16.5" customHeight="1" x14ac:dyDescent="0.4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2" ht="16.5" customHeight="1" x14ac:dyDescent="0.4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ht="16.5" customHeight="1" x14ac:dyDescent="0.4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ht="16.5" customHeight="1" x14ac:dyDescent="0.4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1:22" ht="16.5" customHeight="1" x14ac:dyDescent="0.4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ht="16.5" customHeight="1" x14ac:dyDescent="0.4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ht="16.5" customHeight="1" x14ac:dyDescent="0.4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1:22" ht="16.5" customHeight="1" x14ac:dyDescent="0.4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ht="16.5" customHeight="1" x14ac:dyDescent="0.4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</sheetData>
  <sortState ref="A5:H24">
    <sortCondition ref="G6"/>
  </sortState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view="pageBreakPreview" topLeftCell="A28" zoomScaleNormal="100" zoomScaleSheetLayoutView="100" workbookViewId="0">
      <selection activeCell="H29" sqref="H29"/>
    </sheetView>
  </sheetViews>
  <sheetFormatPr defaultColWidth="14.453125" defaultRowHeight="15" customHeight="1" x14ac:dyDescent="0.45"/>
  <cols>
    <col min="1" max="1" width="5.54296875" style="13" customWidth="1"/>
    <col min="2" max="2" width="13.54296875" style="13" customWidth="1"/>
    <col min="3" max="3" width="20.54296875" style="13" customWidth="1"/>
    <col min="4" max="5" width="18.453125" style="13" customWidth="1"/>
    <col min="6" max="6" width="17.54296875" style="13" customWidth="1"/>
    <col min="7" max="7" width="16.453125" style="13" customWidth="1"/>
    <col min="8" max="8" width="13.54296875" style="13" customWidth="1"/>
    <col min="9" max="9" width="15" style="13" customWidth="1"/>
    <col min="10" max="12" width="15.7265625" style="13" customWidth="1"/>
    <col min="13" max="24" width="8.7265625" style="13" customWidth="1"/>
    <col min="25" max="16384" width="14.453125" style="13"/>
  </cols>
  <sheetData>
    <row r="1" spans="1:24" ht="17.5" x14ac:dyDescent="0.45">
      <c r="A1" s="262" t="s">
        <v>176</v>
      </c>
      <c r="B1" s="262"/>
      <c r="C1" s="262"/>
      <c r="D1" s="262"/>
      <c r="E1" s="262"/>
      <c r="F1" s="262"/>
      <c r="G1" s="262"/>
      <c r="H1" s="262"/>
      <c r="I1" s="262"/>
      <c r="J1" s="26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5" thickBot="1" x14ac:dyDescent="0.5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5">
      <c r="A3" s="231" t="s">
        <v>165</v>
      </c>
      <c r="B3" s="231"/>
      <c r="C3" s="232"/>
      <c r="D3" s="232"/>
      <c r="E3" s="12"/>
      <c r="F3" s="11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5">
      <c r="A5" s="94" t="s">
        <v>131</v>
      </c>
      <c r="B5" s="94"/>
      <c r="C5" s="12"/>
      <c r="D5" s="12"/>
      <c r="E5" s="12"/>
      <c r="F5" s="11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4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5">
      <c r="A7" s="94" t="s">
        <v>167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.5" thickBot="1" x14ac:dyDescent="0.5">
      <c r="A8" s="155" t="s">
        <v>8</v>
      </c>
      <c r="B8" s="132" t="s">
        <v>101</v>
      </c>
      <c r="C8" s="132" t="s">
        <v>168</v>
      </c>
      <c r="D8" s="132" t="s">
        <v>169</v>
      </c>
      <c r="E8" s="132" t="s">
        <v>170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" thickTop="1" x14ac:dyDescent="0.45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101" customFormat="1" ht="16.5" x14ac:dyDescent="0.45">
      <c r="A10" s="222"/>
      <c r="B10" s="223"/>
      <c r="C10" s="223"/>
      <c r="D10" s="223"/>
      <c r="E10" s="223"/>
      <c r="F10" s="224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s="215" customFormat="1" ht="16" thickBot="1" x14ac:dyDescent="0.45">
      <c r="A11" s="164" t="s">
        <v>13</v>
      </c>
      <c r="B11" s="212"/>
      <c r="C11" s="225" t="s">
        <v>91</v>
      </c>
      <c r="D11" s="217">
        <f>SUM(D10:D10)</f>
        <v>0</v>
      </c>
      <c r="E11" s="225" t="s">
        <v>91</v>
      </c>
      <c r="F11" s="221" t="s">
        <v>91</v>
      </c>
    </row>
    <row r="12" spans="1:24" ht="16.5" x14ac:dyDescent="0.4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41.15" customHeight="1" thickBot="1" x14ac:dyDescent="0.5">
      <c r="A13" s="266" t="s">
        <v>132</v>
      </c>
      <c r="B13" s="266"/>
      <c r="C13" s="266"/>
      <c r="D13" s="266"/>
      <c r="E13" s="266"/>
      <c r="F13" s="266"/>
      <c r="G13" s="266"/>
      <c r="H13" s="266"/>
      <c r="I13" s="266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91.5" thickBot="1" x14ac:dyDescent="0.5">
      <c r="A14" s="155" t="s">
        <v>8</v>
      </c>
      <c r="B14" s="132" t="s">
        <v>102</v>
      </c>
      <c r="C14" s="132" t="s">
        <v>103</v>
      </c>
      <c r="D14" s="132" t="s">
        <v>104</v>
      </c>
      <c r="E14" s="132" t="s">
        <v>105</v>
      </c>
      <c r="F14" s="132" t="s">
        <v>106</v>
      </c>
      <c r="G14" s="132" t="s">
        <v>107</v>
      </c>
      <c r="H14" s="132" t="s">
        <v>108</v>
      </c>
      <c r="I14" s="156" t="s">
        <v>55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7" thickTop="1" x14ac:dyDescent="0.45">
      <c r="A15" s="152">
        <v>1</v>
      </c>
      <c r="B15" s="153">
        <v>2</v>
      </c>
      <c r="C15" s="153">
        <v>3</v>
      </c>
      <c r="D15" s="153">
        <v>4</v>
      </c>
      <c r="E15" s="153">
        <v>5</v>
      </c>
      <c r="F15" s="153">
        <v>6</v>
      </c>
      <c r="G15" s="153">
        <v>7</v>
      </c>
      <c r="H15" s="153">
        <v>8</v>
      </c>
      <c r="I15" s="154">
        <v>9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6.5" x14ac:dyDescent="0.45">
      <c r="A16" s="150"/>
      <c r="B16" s="149"/>
      <c r="C16" s="149"/>
      <c r="D16" s="149"/>
      <c r="E16" s="149"/>
      <c r="F16" s="149"/>
      <c r="G16" s="149"/>
      <c r="H16" s="149"/>
      <c r="I16" s="151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6.5" x14ac:dyDescent="0.45">
      <c r="A17" s="150"/>
      <c r="B17" s="149"/>
      <c r="C17" s="149"/>
      <c r="D17" s="149"/>
      <c r="E17" s="149"/>
      <c r="F17" s="149"/>
      <c r="G17" s="149"/>
      <c r="H17" s="149"/>
      <c r="I17" s="15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s="101" customFormat="1" ht="16.5" x14ac:dyDescent="0.45">
      <c r="A18" s="222"/>
      <c r="B18" s="223"/>
      <c r="C18" s="223"/>
      <c r="D18" s="223"/>
      <c r="E18" s="223"/>
      <c r="F18" s="223"/>
      <c r="G18" s="223"/>
      <c r="H18" s="223"/>
      <c r="I18" s="224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s="1" customFormat="1" ht="17" thickBot="1" x14ac:dyDescent="0.5">
      <c r="A19" s="164" t="s">
        <v>13</v>
      </c>
      <c r="B19" s="212"/>
      <c r="C19" s="225" t="s">
        <v>91</v>
      </c>
      <c r="D19" s="225" t="s">
        <v>91</v>
      </c>
      <c r="E19" s="225" t="s">
        <v>91</v>
      </c>
      <c r="F19" s="217">
        <f>SUM(F16:F18)</f>
        <v>0</v>
      </c>
      <c r="G19" s="225" t="s">
        <v>91</v>
      </c>
      <c r="H19" s="225" t="s">
        <v>91</v>
      </c>
      <c r="I19" s="221" t="s">
        <v>91</v>
      </c>
    </row>
    <row r="20" spans="1:24" ht="20" x14ac:dyDescent="0.45">
      <c r="A20" s="91"/>
      <c r="B20" s="92"/>
      <c r="C20" s="92"/>
      <c r="D20" s="92"/>
      <c r="E20" s="92"/>
      <c r="F20" s="92"/>
      <c r="G20" s="9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7" thickBot="1" x14ac:dyDescent="0.5">
      <c r="A21" s="94" t="s">
        <v>153</v>
      </c>
      <c r="B21" s="94"/>
      <c r="C21" s="92"/>
      <c r="D21" s="92"/>
      <c r="E21" s="92"/>
      <c r="F21" s="92"/>
      <c r="G21" s="9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78.5" thickBot="1" x14ac:dyDescent="0.5">
      <c r="A22" s="155" t="s">
        <v>8</v>
      </c>
      <c r="B22" s="132" t="s">
        <v>152</v>
      </c>
      <c r="C22" s="132" t="s">
        <v>151</v>
      </c>
      <c r="D22" s="132" t="s">
        <v>119</v>
      </c>
      <c r="E22" s="132" t="s">
        <v>116</v>
      </c>
      <c r="F22" s="132" t="s">
        <v>117</v>
      </c>
      <c r="G22" s="132" t="s">
        <v>118</v>
      </c>
      <c r="H22" s="129" t="s">
        <v>155</v>
      </c>
      <c r="I22" s="129" t="s">
        <v>156</v>
      </c>
      <c r="J22" s="156" t="s">
        <v>55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4" ht="17" thickTop="1" x14ac:dyDescent="0.45">
      <c r="A23" s="157">
        <v>1</v>
      </c>
      <c r="B23" s="158">
        <v>2</v>
      </c>
      <c r="C23" s="158">
        <v>3</v>
      </c>
      <c r="D23" s="158">
        <v>4</v>
      </c>
      <c r="E23" s="158">
        <v>5</v>
      </c>
      <c r="F23" s="158">
        <v>6</v>
      </c>
      <c r="G23" s="158">
        <v>7</v>
      </c>
      <c r="H23" s="158">
        <v>8</v>
      </c>
      <c r="I23" s="158">
        <v>9</v>
      </c>
      <c r="J23" s="159">
        <v>10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4" s="101" customFormat="1" ht="53" x14ac:dyDescent="0.45">
      <c r="A24" s="241">
        <v>1</v>
      </c>
      <c r="B24" s="249" t="s">
        <v>187</v>
      </c>
      <c r="C24" s="244" t="s">
        <v>203</v>
      </c>
      <c r="D24" s="244" t="s">
        <v>200</v>
      </c>
      <c r="E24" s="244" t="s">
        <v>203</v>
      </c>
      <c r="F24" s="244" t="s">
        <v>199</v>
      </c>
      <c r="G24" s="242">
        <f>40000*12</f>
        <v>480000</v>
      </c>
      <c r="H24" s="249" t="s">
        <v>219</v>
      </c>
      <c r="I24" s="244" t="s">
        <v>203</v>
      </c>
      <c r="J24" s="243"/>
    </row>
    <row r="25" spans="1:24" s="101" customFormat="1" ht="16.5" x14ac:dyDescent="0.45">
      <c r="A25" s="226"/>
      <c r="B25" s="227"/>
      <c r="C25" s="227"/>
      <c r="D25" s="227"/>
      <c r="E25" s="227"/>
      <c r="F25" s="227"/>
      <c r="G25" s="227"/>
      <c r="H25" s="227"/>
      <c r="I25" s="227"/>
      <c r="J25" s="228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s="215" customFormat="1" ht="16" thickBot="1" x14ac:dyDescent="0.45">
      <c r="A26" s="229" t="s">
        <v>13</v>
      </c>
      <c r="B26" s="230"/>
      <c r="C26" s="225" t="s">
        <v>91</v>
      </c>
      <c r="D26" s="225" t="s">
        <v>91</v>
      </c>
      <c r="E26" s="225" t="s">
        <v>91</v>
      </c>
      <c r="F26" s="225" t="s">
        <v>91</v>
      </c>
      <c r="G26" s="220">
        <f>SUM(G24:G25)</f>
        <v>480000</v>
      </c>
      <c r="H26" s="225" t="s">
        <v>91</v>
      </c>
      <c r="I26" s="225" t="s">
        <v>91</v>
      </c>
      <c r="J26" s="221" t="s">
        <v>91</v>
      </c>
    </row>
    <row r="27" spans="1:24" ht="20" x14ac:dyDescent="0.45">
      <c r="A27" s="91"/>
      <c r="B27" s="94"/>
      <c r="C27" s="92"/>
      <c r="D27" s="92"/>
      <c r="E27" s="92"/>
      <c r="F27" s="92"/>
      <c r="G27" s="9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6.5" customHeight="1" thickBot="1" x14ac:dyDescent="0.5">
      <c r="A28" s="94" t="s">
        <v>133</v>
      </c>
      <c r="B28" s="9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39.5" thickBot="1" x14ac:dyDescent="0.5">
      <c r="A29" s="161" t="s">
        <v>8</v>
      </c>
      <c r="B29" s="132" t="s">
        <v>86</v>
      </c>
      <c r="C29" s="132" t="s">
        <v>87</v>
      </c>
      <c r="D29" s="132" t="s">
        <v>92</v>
      </c>
      <c r="E29" s="132" t="s">
        <v>93</v>
      </c>
      <c r="F29" s="132" t="s">
        <v>90</v>
      </c>
      <c r="G29" s="156" t="s">
        <v>55</v>
      </c>
      <c r="H29" s="9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6.5" customHeight="1" thickTop="1" x14ac:dyDescent="0.45">
      <c r="A30" s="152">
        <v>1</v>
      </c>
      <c r="B30" s="153">
        <v>2</v>
      </c>
      <c r="C30" s="153">
        <v>3</v>
      </c>
      <c r="D30" s="153">
        <v>4</v>
      </c>
      <c r="E30" s="153">
        <v>5</v>
      </c>
      <c r="F30" s="153">
        <v>6</v>
      </c>
      <c r="G30" s="154">
        <v>7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x14ac:dyDescent="0.45">
      <c r="A31" s="150"/>
      <c r="B31" s="149"/>
      <c r="C31" s="149"/>
      <c r="D31" s="160"/>
      <c r="E31" s="149"/>
      <c r="F31" s="149"/>
      <c r="G31" s="15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16.5" customHeight="1" x14ac:dyDescent="0.45">
      <c r="A32" s="150"/>
      <c r="B32" s="149"/>
      <c r="C32" s="149"/>
      <c r="D32" s="149"/>
      <c r="E32" s="149"/>
      <c r="F32" s="149"/>
      <c r="G32" s="15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s="101" customFormat="1" ht="16.5" customHeight="1" x14ac:dyDescent="0.45">
      <c r="A33" s="222"/>
      <c r="B33" s="223"/>
      <c r="C33" s="223"/>
      <c r="D33" s="223"/>
      <c r="E33" s="223"/>
      <c r="F33" s="223"/>
      <c r="G33" s="22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s="1" customFormat="1" ht="16.5" customHeight="1" thickBot="1" x14ac:dyDescent="0.5">
      <c r="A34" s="229" t="s">
        <v>13</v>
      </c>
      <c r="B34" s="230"/>
      <c r="C34" s="225" t="s">
        <v>91</v>
      </c>
      <c r="D34" s="225" t="s">
        <v>91</v>
      </c>
      <c r="E34" s="217">
        <f>SUM(E31:E33)</f>
        <v>0</v>
      </c>
      <c r="F34" s="225" t="s">
        <v>91</v>
      </c>
      <c r="G34" s="221" t="s">
        <v>91</v>
      </c>
    </row>
    <row r="35" spans="1:24" ht="16.5" customHeight="1" x14ac:dyDescent="0.4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6.5" customHeight="1" x14ac:dyDescent="0.4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6.5" customHeight="1" x14ac:dyDescent="0.4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6.5" customHeight="1" x14ac:dyDescent="0.4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4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4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4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4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4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4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4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4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4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4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4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4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4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4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4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4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4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4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4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4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4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4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4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4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4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4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4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4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4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4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4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4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4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4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4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4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4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4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4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4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4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4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4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4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4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4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4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4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4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4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4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4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4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4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4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4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4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4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4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4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4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4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4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4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4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4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4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4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4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4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4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4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4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4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4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4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4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4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4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4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4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4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4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4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4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4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4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4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4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4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4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4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4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4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4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4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4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4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4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4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4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4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4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4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4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4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4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4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4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4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4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4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4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4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4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4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4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4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4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4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4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4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4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4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4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4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4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4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4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4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4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4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4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4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4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4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4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4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4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4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4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4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4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4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4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4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4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4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4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4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4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4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4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4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4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4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4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4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4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4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4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4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4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4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4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4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4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4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4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4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4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4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4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4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4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4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4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4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4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4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4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4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4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4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4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4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4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4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4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4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4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4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4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4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4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4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4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4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4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4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4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4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4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4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4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4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4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4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4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4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4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4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4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4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4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4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4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4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4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4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4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4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4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4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4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4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4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4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4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4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4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4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4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4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4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4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4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4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4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4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4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4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4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4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4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4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4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4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4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4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4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4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4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4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4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4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4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4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4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4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4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4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4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4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4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4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4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4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4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4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4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4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4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4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4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4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4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4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4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4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4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4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4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4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4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4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4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4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4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4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4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4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4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4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4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4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4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4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4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4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4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4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4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4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4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4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4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4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4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4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4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4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4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4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4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4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4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4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4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4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4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4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4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4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4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4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4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4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4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4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4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4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4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4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4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4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4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4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4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4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4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4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4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4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4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4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4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4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4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4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4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4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4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4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4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4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4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4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4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4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4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4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4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4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4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4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4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4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4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4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4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4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4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4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4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4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4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4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4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4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4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4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4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4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4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4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4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4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4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4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4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4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4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4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4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4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4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4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4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4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4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4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4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4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4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4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4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4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4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4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4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4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4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4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4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4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4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4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4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4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4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4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4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4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4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4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4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4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4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4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4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4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4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4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4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4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4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4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4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4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4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4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4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4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4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4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4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4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4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4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4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4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4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4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4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4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4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4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4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4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4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4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4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4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4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4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4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4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4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4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4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4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4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4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4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4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4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4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4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4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4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4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4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4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4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4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4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4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4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4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4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4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4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4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4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4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4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4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4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4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4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4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4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4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4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4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4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4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4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4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4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4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4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4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4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4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4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4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4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4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4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4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4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4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4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4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4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4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4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4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4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4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4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4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4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4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4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4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4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4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4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4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4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4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4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4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4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4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4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4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4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4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4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4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4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4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4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4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4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4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4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4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4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4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4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4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4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4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4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4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4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4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4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4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4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4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4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4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4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4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4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4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4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4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4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4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4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4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4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4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4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4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4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4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4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4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4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4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4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4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4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4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4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4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4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4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4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4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4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4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4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4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4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4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4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4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4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4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4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4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4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4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4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4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4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4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4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4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4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4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4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4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4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4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4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4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4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4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4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4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4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4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4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4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4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4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4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4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4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4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4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4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4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4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4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4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4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4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4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4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4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4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4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4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4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4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4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4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4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4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4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4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4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4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4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4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4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4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4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4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4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4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4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4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4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4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4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4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4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4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4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4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4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4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4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4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4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4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4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4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4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4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4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4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4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4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4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4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4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4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4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4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4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4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4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4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4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4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4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4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4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4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4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4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4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4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4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4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4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4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4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4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4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4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4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4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4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4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4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4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4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4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4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4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4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4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4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4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4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4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4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4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4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4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4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4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4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4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4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4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4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4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4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4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4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4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4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4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4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4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4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4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4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4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4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4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4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4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4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4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4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4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4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4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4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4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4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4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4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4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4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4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4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4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4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4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4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4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4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4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4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4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4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4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4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4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4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4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4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4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4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4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4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4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4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4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4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4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4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4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4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4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4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4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4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4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4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4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4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4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4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4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4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4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4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4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4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4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4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4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4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4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4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4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4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4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4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4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4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4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4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4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4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4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4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4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4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4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4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4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4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4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4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4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4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4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4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4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4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4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4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4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4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4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4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4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4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4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4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4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4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4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4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4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4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4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4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4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4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4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4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4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4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4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4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4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4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4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4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4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4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4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4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4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4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4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4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4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4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4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4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4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4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4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4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4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4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4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4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4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4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4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4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4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4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4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4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4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4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4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4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4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4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4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4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4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4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4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4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4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4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4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4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4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4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4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4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4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4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4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</sheetData>
  <mergeCells count="2">
    <mergeCell ref="A13:I13"/>
    <mergeCell ref="A1:J1"/>
  </mergeCells>
  <pageMargins left="0.7" right="0.7" top="0.75" bottom="0.75" header="0" footer="0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activeCell="G14" sqref="G14"/>
    </sheetView>
  </sheetViews>
  <sheetFormatPr defaultColWidth="14.453125" defaultRowHeight="15" customHeight="1" x14ac:dyDescent="0.35"/>
  <cols>
    <col min="1" max="1" width="5.7265625" customWidth="1"/>
    <col min="2" max="2" width="13.54296875" customWidth="1"/>
    <col min="3" max="3" width="19.1796875" customWidth="1"/>
    <col min="4" max="6" width="13.54296875" customWidth="1"/>
    <col min="7" max="25" width="8.7265625" customWidth="1"/>
  </cols>
  <sheetData>
    <row r="1" spans="1:25" ht="17.5" x14ac:dyDescent="0.45">
      <c r="A1" s="262" t="s">
        <v>177</v>
      </c>
      <c r="B1" s="262"/>
      <c r="C1" s="262"/>
      <c r="D1" s="262"/>
      <c r="E1" s="262"/>
      <c r="F1" s="26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 x14ac:dyDescent="0.45">
      <c r="A2" s="162"/>
      <c r="B2" s="163"/>
      <c r="C2" s="163"/>
      <c r="D2" s="163"/>
      <c r="E2" s="163"/>
      <c r="F2" s="16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6.5" thickBot="1" x14ac:dyDescent="0.5">
      <c r="A4" s="146" t="s">
        <v>8</v>
      </c>
      <c r="B4" s="129" t="s">
        <v>74</v>
      </c>
      <c r="C4" s="128" t="s">
        <v>95</v>
      </c>
      <c r="D4" s="129" t="s">
        <v>96</v>
      </c>
      <c r="E4" s="129" t="s">
        <v>97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4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45">
      <c r="A6" s="139"/>
      <c r="B6" s="137"/>
      <c r="C6" s="137"/>
      <c r="D6" s="137"/>
      <c r="E6" s="137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45">
      <c r="A7" s="139"/>
      <c r="B7" s="137"/>
      <c r="C7" s="137"/>
      <c r="D7" s="137"/>
      <c r="E7" s="137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5">
      <c r="A8" s="164" t="s">
        <v>13</v>
      </c>
      <c r="B8" s="141"/>
      <c r="C8" s="166" t="s">
        <v>91</v>
      </c>
      <c r="D8" s="217">
        <f>SUM(D6:D7)</f>
        <v>0</v>
      </c>
      <c r="E8" s="166" t="s">
        <v>91</v>
      </c>
      <c r="F8" s="165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6.5" thickBot="1" x14ac:dyDescent="0.5">
      <c r="A11" s="146" t="s">
        <v>8</v>
      </c>
      <c r="B11" s="129" t="s">
        <v>74</v>
      </c>
      <c r="C11" s="128" t="s">
        <v>95</v>
      </c>
      <c r="D11" s="129" t="s">
        <v>96</v>
      </c>
      <c r="E11" s="129" t="s">
        <v>97</v>
      </c>
      <c r="F11" s="130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45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45">
      <c r="A13" s="139"/>
      <c r="B13" s="137"/>
      <c r="C13" s="137"/>
      <c r="D13" s="137"/>
      <c r="E13" s="137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45">
      <c r="A14" s="139"/>
      <c r="B14" s="137"/>
      <c r="C14" s="137"/>
      <c r="D14" s="137"/>
      <c r="E14" s="137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 x14ac:dyDescent="0.5">
      <c r="A15" s="164" t="s">
        <v>13</v>
      </c>
      <c r="B15" s="141"/>
      <c r="C15" s="166" t="s">
        <v>91</v>
      </c>
      <c r="D15" s="141"/>
      <c r="E15" s="166" t="s">
        <v>91</v>
      </c>
      <c r="F15" s="165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activeCell="G21" sqref="G21"/>
    </sheetView>
  </sheetViews>
  <sheetFormatPr defaultColWidth="14.453125" defaultRowHeight="15" customHeight="1" x14ac:dyDescent="0.35"/>
  <cols>
    <col min="1" max="1" width="4.1796875" customWidth="1"/>
    <col min="2" max="5" width="13.54296875" customWidth="1"/>
    <col min="6" max="6" width="14.54296875" bestFit="1" customWidth="1"/>
    <col min="7" max="7" width="18.81640625" customWidth="1"/>
    <col min="8" max="27" width="8.7265625" customWidth="1"/>
  </cols>
  <sheetData>
    <row r="1" spans="1:27" ht="38.25" customHeight="1" x14ac:dyDescent="0.45">
      <c r="A1" s="263" t="s">
        <v>178</v>
      </c>
      <c r="B1" s="264"/>
      <c r="C1" s="264"/>
      <c r="D1" s="264"/>
      <c r="E1" s="264"/>
      <c r="F1" s="264"/>
      <c r="G1" s="26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45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6.5" thickBot="1" x14ac:dyDescent="0.5">
      <c r="A4" s="180" t="s">
        <v>8</v>
      </c>
      <c r="B4" s="181" t="s">
        <v>151</v>
      </c>
      <c r="C4" s="133" t="s">
        <v>152</v>
      </c>
      <c r="D4" s="133" t="s">
        <v>53</v>
      </c>
      <c r="E4" s="182" t="s">
        <v>57</v>
      </c>
      <c r="F4" s="133" t="s">
        <v>114</v>
      </c>
      <c r="G4" s="183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45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45">
      <c r="A6" s="139"/>
      <c r="B6" s="137"/>
      <c r="C6" s="137"/>
      <c r="D6" s="137"/>
      <c r="E6" s="137"/>
      <c r="F6" s="137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45">
      <c r="A7" s="139"/>
      <c r="B7" s="137"/>
      <c r="C7" s="137"/>
      <c r="D7" s="137"/>
      <c r="E7" s="137"/>
      <c r="F7" s="137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5">
      <c r="A8" s="164" t="s">
        <v>13</v>
      </c>
      <c r="B8" s="141"/>
      <c r="C8" s="166" t="s">
        <v>91</v>
      </c>
      <c r="D8" s="166" t="s">
        <v>91</v>
      </c>
      <c r="E8" s="166" t="s">
        <v>91</v>
      </c>
      <c r="F8" s="217">
        <f>SUM(F6:F7)</f>
        <v>0</v>
      </c>
      <c r="G8" s="167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5">
      <c r="A11" s="180" t="s">
        <v>8</v>
      </c>
      <c r="B11" s="181" t="s">
        <v>151</v>
      </c>
      <c r="C11" s="133" t="s">
        <v>152</v>
      </c>
      <c r="D11" s="133" t="s">
        <v>53</v>
      </c>
      <c r="E11" s="182" t="s">
        <v>57</v>
      </c>
      <c r="F11" s="133" t="s">
        <v>134</v>
      </c>
      <c r="G11" s="183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45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45">
      <c r="A13" s="139"/>
      <c r="B13" s="137"/>
      <c r="C13" s="137"/>
      <c r="D13" s="137"/>
      <c r="E13" s="137"/>
      <c r="F13" s="137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45">
      <c r="A14" s="139"/>
      <c r="B14" s="137"/>
      <c r="C14" s="137"/>
      <c r="D14" s="137"/>
      <c r="E14" s="137"/>
      <c r="F14" s="137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5">
      <c r="A15" s="164" t="s">
        <v>13</v>
      </c>
      <c r="B15" s="141"/>
      <c r="C15" s="166" t="s">
        <v>91</v>
      </c>
      <c r="D15" s="166" t="s">
        <v>91</v>
      </c>
      <c r="E15" s="166" t="s">
        <v>91</v>
      </c>
      <c r="F15" s="217">
        <f>SUM(F13:F14)</f>
        <v>0</v>
      </c>
      <c r="G15" s="167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tabSelected="1" view="pageBreakPreview" zoomScaleNormal="85" zoomScaleSheetLayoutView="100" workbookViewId="0">
      <selection activeCell="D14" sqref="D14"/>
    </sheetView>
  </sheetViews>
  <sheetFormatPr defaultColWidth="14.453125" defaultRowHeight="15" customHeight="1" x14ac:dyDescent="0.35"/>
  <cols>
    <col min="1" max="1" width="7.81640625" customWidth="1"/>
    <col min="2" max="2" width="17" customWidth="1"/>
    <col min="3" max="3" width="20.54296875" customWidth="1"/>
    <col min="4" max="4" width="28.81640625" customWidth="1"/>
    <col min="5" max="5" width="32" customWidth="1"/>
    <col min="6" max="6" width="22" customWidth="1"/>
    <col min="7" max="9" width="13.54296875" customWidth="1"/>
    <col min="10" max="26" width="8.7265625" customWidth="1"/>
  </cols>
  <sheetData>
    <row r="1" spans="1:26" ht="45" customHeight="1" x14ac:dyDescent="0.45">
      <c r="A1" s="263" t="s">
        <v>179</v>
      </c>
      <c r="B1" s="264"/>
      <c r="C1" s="264"/>
      <c r="D1" s="264"/>
      <c r="E1" s="264"/>
      <c r="F1" s="264"/>
      <c r="G1" s="184"/>
      <c r="H1" s="184"/>
      <c r="I1" s="18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" thickBot="1" x14ac:dyDescent="0.5">
      <c r="A3" s="267" t="s">
        <v>138</v>
      </c>
      <c r="B3" s="267"/>
      <c r="C3" s="267"/>
      <c r="D3" s="267"/>
      <c r="E3" s="267"/>
      <c r="F3" s="26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5">
      <c r="A4" s="127" t="s">
        <v>8</v>
      </c>
      <c r="B4" s="128" t="s">
        <v>109</v>
      </c>
      <c r="C4" s="128" t="s">
        <v>110</v>
      </c>
      <c r="D4" s="128" t="s">
        <v>111</v>
      </c>
      <c r="E4" s="130" t="s">
        <v>164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45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45">
      <c r="A6" s="139"/>
      <c r="B6" s="137"/>
      <c r="C6" s="137"/>
      <c r="D6" s="137"/>
      <c r="E6" s="137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45">
      <c r="A7" s="139"/>
      <c r="B7" s="137"/>
      <c r="C7" s="137"/>
      <c r="D7" s="137"/>
      <c r="E7" s="137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5">
      <c r="A8" s="164" t="s">
        <v>13</v>
      </c>
      <c r="B8" s="141"/>
      <c r="C8" s="166" t="s">
        <v>91</v>
      </c>
      <c r="D8" s="220">
        <f>SUM(D6:D7)</f>
        <v>0</v>
      </c>
      <c r="E8" s="166" t="s">
        <v>91</v>
      </c>
      <c r="F8" s="167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45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45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45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45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45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45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45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45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45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45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45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45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aECQdrAopFboicbt+KlukmI+GWC3QfnsHJHqra/uusg=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+hX5U5nwcr33OQFRp+DXtke/GE3pc+6QielYTNrhHE4=</DigestValue>
    </Reference>
  </SignedInfo>
  <SignatureValue>TS++5EU31wi3ly83FPOky1DOVcJVdT53t+DTnGj8OdwiLdcH5nM0pxPMlEd5e/UpgQV5zbqpstK8
q1ABIR1yq4E26TMXrUmfif/DSuDdh9GHR9NZlO+yrcMFxa2wwzt4NbqnVctj7VOwXZQ+QyQ4YdN3
NGnOwutnErpzJ9noaJRPEROT8p6lzRfc2PtM9u7LdCXJ5dBXrjWakcmISfC6GFNCViFhfUqr0cff
ZIqv+EZsDdaZ+uzfp53q64lVVsnFLxCfgMztZ4ImgfP+Ux7zxggVfX88sgPPXdxSBa3hDSawrGiX
y4IhYd6Y9yorvyk3c70uEJ9xdguC9QH59YA2Kw==</SignatureValue>
  <KeyInfo>
    <X509Data>
      <X509Certificate>MIIFPDCCAySgAwIBAgIIf+qNxSh3K5EwDQYJKoZIhvcNAQELBQAwQjELMAkGA1UEBhMCQU0xEzARBgNVBAoMCkVLRU5HIENKU0MxCjAIBgNVBAUTATExEjAQBgNVBAMMCUNBIG9mIFJvQTAeFw0xNzAzMjkwNTE5MzBaFw0yNzAzMjkwNTE5MzBaMHUxCzAJBgNVBAYTAkFNMRswGQYDVQQEDBLUttWI1YDVkNSx1LLVhdSx1YYxDzANBgNVBCoMBtSx1ZDUsTEVMBMGA1UEBRMMNjRmNDk4YmZmODMzMSEwHwYDVQQDDBhaT0hSQUJZQU4gQVJBIDIyMDQ3ODAyMjcwggEiMA0GCSqGSIb3DQEBAQUAA4IBDwAwggEKAoIBAQCcVSKSrd2torF2dMMf/1ZDG+mfRacMyfi6Y9QuIMvJRxW5Ea5iRLX/eZSg9QWtoXlxDKp+ApAMGNR3VABPxE1ji+e9aOhwO17HzTcLxOor5/6wBzfwsQ76wMCA9Pohwpd6A1NYjL8iiR0K6qXWNRgL083W2gs3dMDZRo4QI0DLXaLR8nf3hcWH2wWMGbbOSz9k8zVCNDOTI+6sF4ij7yWHMU2WISPFMsOmo2H+5PduDtYsU7i8+uodEJCVBDWEgNKDsjKWIC78ezTH+eqPU6TSpgYjASwIWekbl2apZFrWnIro+sWwT5nfpjP2UVghcQ8PJaQPm2rm8Mefv0W8NBS9AgMBAAGjggEBMIH+MDMGCCsGAQUFBwEBBCcwJTAjBggrBgEFBQcwAYYXaHR0cDovL29jc3AucGtpLmFtL29jc3AwHQYDVR0OBBYEFGNFQjLein+u7u1D982uAkUjWa5fMAwGA1UdEwEB/wQCMAAwHwYDVR0jBBgwFoAU6erx7iQiLg3/bdjMhMY0jN9dsnkwMgYDVR0gBCswKTAnBgRVHSAAMB8wHQYIKwYBBQUHAgEWEXd3dy5wa2kuYW0vcG9saWN5MDUGA1UdHwQuMCwwKqAooCaGJGh0dHA6Ly9jcmwucGtpLmFtL2NpdGl6ZW5jYV8yMDEzLmNybDAOBgNVHQ8BAf8EBAMCBkAwDQYJKoZIhvcNAQELBQADggIBAA94qfc8Pij4Cs4gYpdtrCoHxaW+cGuXx5wDUFgCbcT9lPESY1KEz3Z29uHctCeAOz3dZSpIBlOnjqZyF+XFq8LSVuQ+saYDDk5p9hvo65hOk4nXlOaLgORYJ6mQLZrn1RW6nQc60cACxRRLww/zoRHS8SPPEdwm8isOBvjeWpOU1B4qFXeAp6+ZV9K1SF72jrCSTUj8IMYrn2Jn+QGrhpbmhiO9w4X3ChS4ONrM5WtieuElfizErv5VThPPNC8f21MSypYhl/eYiIHOFxmCPR7HzEyvewn6E/gQKj+0II18cJMpsWEZnOgw7CU2j4tWjk08aahInaGxnhb8VDLSRjcr0nbp2NXik5oU6Eu5poOeWdfwrsQcJkFkwtxSjKYaVMn1rygTe0IVmwRa9yX2b0INSURG4Ljue1Zdzji8HTzySsumQkELDWdJvXpye+MKhkUBl/ts1df7/og1FaN1jy5qKaue3gGQTYt3gr3gQzDISqZD6ZP2obnYIKUXYqvOQAIQKteFg3qMjYBpf+Q/UrXz0Ele1L9BmFKbSB9IYdM78l8EM9+8D0XNGURP8Y/N9qzb1k4FZ4go614vE5AzPTT+QyyJbGK1QZQjzUc3vP5jh7pSUOCOJWBlRZezpWkP1UkF1QRmw3qutjxgpVEVhUU1hZxK0tJCQ7B4ykyjqme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CFMUyQ2UIuJOijIXbBvehjmRv+EwbwaSpkpErfueg00=</DigestValue>
      </Reference>
      <Reference URI="/xl/comments1.xml?ContentType=application/vnd.openxmlformats-officedocument.spreadsheetml.comments+xml">
        <DigestMethod Algorithm="http://www.w3.org/2001/04/xmlenc#sha256"/>
        <DigestValue>SUrbq8HuwxkHZh8PbhOy6kzqDMt/6rsEHz2cX8hPXHw=</DigestValue>
      </Reference>
      <Reference URI="/xl/drawings/vmlDrawing1.vml?ContentType=application/vnd.openxmlformats-officedocument.vmlDrawing">
        <DigestMethod Algorithm="http://www.w3.org/2001/04/xmlenc#sha256"/>
        <DigestValue>YPUmr1PPim11SzKZFW4xEG7K9sSCeEd1cjSgLiLb/0Y=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ut8OQjAONMKljSH4qIcNpM6xduEZKwToK4pCx8Ap1k4=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ut8OQjAONMKljSH4qIcNpM6xduEZKwToK4pCx8Ap1k4=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7aWdOtlTcMl4FPx+qNemSSNWs/iHeNIpthpNYKtaaHE=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Vz1HI0+O4JimU3HRNmInlXyI3K3bvx3//us8wFfpT9I=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Vz1HI0+O4JimU3HRNmInlXyI3K3bvx3//us8wFfpT9I=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SaFhORf+R5Rt6qve5CgdT136gQbM6laT6TCDKlivMhc=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m9WGqH05Zn73SarFgxjoMH3zIvbRsjcIpyXcyrDIt64=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SaFhORf+R5Rt6qve5CgdT136gQbM6laT6TCDKlivMhc=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7aWdOtlTcMl4FPx+qNemSSNWs/iHeNIpthpNYKtaaHE=</DigestValue>
      </Reference>
      <Reference URI="/xl/sharedStrings.xml?ContentType=application/vnd.openxmlformats-officedocument.spreadsheetml.sharedStrings+xml">
        <DigestMethod Algorithm="http://www.w3.org/2001/04/xmlenc#sha256"/>
        <DigestValue>0ECy0y+Axep5mW5iT8xGGSP/IK/A6f9z1r2hG4iWsPE=</DigestValue>
      </Reference>
      <Reference URI="/xl/styles.xml?ContentType=application/vnd.openxmlformats-officedocument.spreadsheetml.styles+xml">
        <DigestMethod Algorithm="http://www.w3.org/2001/04/xmlenc#sha256"/>
        <DigestValue>ohPk/kLNlnDb9tjZa6i4LJnrAvcMiEY+9fUlKJPgJx4=</DigestValue>
      </Reference>
      <Reference URI="/xl/theme/theme1.xml?ContentType=application/vnd.openxmlformats-officedocument.theme+xml">
        <DigestMethod Algorithm="http://www.w3.org/2001/04/xmlenc#sha256"/>
        <DigestValue>6LkLplPynrl3YLm/ZePSQpVTy+9AYVyikGUqP45wWp4=</DigestValue>
      </Reference>
      <Reference URI="/xl/workbook.xml?ContentType=application/vnd.openxmlformats-officedocument.spreadsheetml.sheet.main+xml">
        <DigestMethod Algorithm="http://www.w3.org/2001/04/xmlenc#sha256"/>
        <DigestValue>StgTz21YxSL0RNuQwjcZogeGfao1G74V6CUz3Qf4XwE=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oQuxFleMM3EaRdiHTXhVDWBgwCaOrOsKfbgyuxFytDk=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mV/bchHTymn5Z3SjYR0blzJJqxhWjnXNX23z2M3SW3c=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70cwTbDCnec4ww0m1SH0ZgubJ6Z1pHIEsyAawcon4iI=</DigestValue>
      </Reference>
      <Reference URI="/xl/worksheets/sheet10.xml?ContentType=application/vnd.openxmlformats-officedocument.spreadsheetml.worksheet+xml">
        <DigestMethod Algorithm="http://www.w3.org/2001/04/xmlenc#sha256"/>
        <DigestValue>jarFJX7LYIGhu0xpeCvksHkblkROZ6l1FJBJ7FIfPHY=</DigestValue>
      </Reference>
      <Reference URI="/xl/worksheets/sheet2.xml?ContentType=application/vnd.openxmlformats-officedocument.spreadsheetml.worksheet+xml">
        <DigestMethod Algorithm="http://www.w3.org/2001/04/xmlenc#sha256"/>
        <DigestValue>bzWgB1V8xwgD2GQ3IRprZLaf/2i3B1qq/oo/A80wNzc=</DigestValue>
      </Reference>
      <Reference URI="/xl/worksheets/sheet3.xml?ContentType=application/vnd.openxmlformats-officedocument.spreadsheetml.worksheet+xml">
        <DigestMethod Algorithm="http://www.w3.org/2001/04/xmlenc#sha256"/>
        <DigestValue>e9/xDCAoSY6Uxru2baRRssnGGGY4VM5B8I2wxM4n+9o=</DigestValue>
      </Reference>
      <Reference URI="/xl/worksheets/sheet4.xml?ContentType=application/vnd.openxmlformats-officedocument.spreadsheetml.worksheet+xml">
        <DigestMethod Algorithm="http://www.w3.org/2001/04/xmlenc#sha256"/>
        <DigestValue>0G+zRjGKCNsMTnNIdtQ618ogIu1zn5zZVtLwkcPpTE8=</DigestValue>
      </Reference>
      <Reference URI="/xl/worksheets/sheet5.xml?ContentType=application/vnd.openxmlformats-officedocument.spreadsheetml.worksheet+xml">
        <DigestMethod Algorithm="http://www.w3.org/2001/04/xmlenc#sha256"/>
        <DigestValue>PmREZcMFqPAOKRTKeAX1tfQZ//EW1WlomC7aBMF+hOg=</DigestValue>
      </Reference>
      <Reference URI="/xl/worksheets/sheet6.xml?ContentType=application/vnd.openxmlformats-officedocument.spreadsheetml.worksheet+xml">
        <DigestMethod Algorithm="http://www.w3.org/2001/04/xmlenc#sha256"/>
        <DigestValue>29MOJ6dwR7r6kYrJFkRF/4rjTXq3EBUnt7k/OHO7cDo=</DigestValue>
      </Reference>
      <Reference URI="/xl/worksheets/sheet7.xml?ContentType=application/vnd.openxmlformats-officedocument.spreadsheetml.worksheet+xml">
        <DigestMethod Algorithm="http://www.w3.org/2001/04/xmlenc#sha256"/>
        <DigestValue>HQ6IJmYxZThPHOfmwL+AdT1cQ5UaAC2WUmAf0g7WYdI=</DigestValue>
      </Reference>
      <Reference URI="/xl/worksheets/sheet8.xml?ContentType=application/vnd.openxmlformats-officedocument.spreadsheetml.worksheet+xml">
        <DigestMethod Algorithm="http://www.w3.org/2001/04/xmlenc#sha256"/>
        <DigestValue>BOjY0drdqyrVoFSNGAlSzs8T1v57PAh7J7MQ23wB1zc=</DigestValue>
      </Reference>
      <Reference URI="/xl/worksheets/sheet9.xml?ContentType=application/vnd.openxmlformats-officedocument.spreadsheetml.worksheet+xml">
        <DigestMethod Algorithm="http://www.w3.org/2001/04/xmlenc#sha256"/>
        <DigestValue>wK3ZQEVdZUO4koB7DSscmI1ETXU1mYFuejiZ7QR/9iY=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2023-05-23T07:21:40Z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2023-05-23T07:21:40Z</xd:SigningTime>
          <xd:SigningCertificate>
            <xd:Cert>
              <xd:CertDigest>
                <DigestMethod Algorithm="http://www.w3.org/2001/04/xmlenc#sha256"/>
                <DigestValue>LQQJzDWkViLa4kam9ivvBBgIyfRSiG+t1Ow0OtPfGGU=</DigestValue>
              </xd:CertDigest>
              <xd:IssuerSerial>
                <X509IssuerName>CN=CA of RoA, SERIALNUMBER=1, O=EKENG CJSC, C=AM</X509IssuerName>
                <X509SerialNumber>9217335465294113681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Ընդհանուր!Print_Area</vt:lpstr>
      <vt:lpstr>'Ծան 1.'!Print_Area</vt:lpstr>
      <vt:lpstr>'Ծան 4.'!Print_Area</vt:lpstr>
      <vt:lpstr>'Ծան 5.'!Print_Area</vt:lpstr>
      <vt:lpstr>'Մուտքեր Ելքեր'!Print_Area</vt:lpstr>
      <vt:lpstr>Պարտավորություններ!Print_Area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</cp:lastModifiedBy>
  <cp:lastPrinted>2022-06-24T14:29:57Z</cp:lastPrinted>
  <dcterms:created xsi:type="dcterms:W3CDTF">2022-06-23T16:33:09Z</dcterms:created>
  <dcterms:modified xsi:type="dcterms:W3CDTF">2023-05-23T07:04:23Z</dcterms:modified>
</cp:coreProperties>
</file>