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975" activeTab="0"/>
  </bookViews>
  <sheets>
    <sheet name="Лист1" sheetId="1" r:id="rId1"/>
  </sheets>
  <definedNames>
    <definedName name="_xlnm.Print_Area" localSheetId="0">'Лист1'!$A$1:$J$28</definedName>
  </definedNames>
  <calcPr fullCalcOnLoad="1"/>
</workbook>
</file>

<file path=xl/sharedStrings.xml><?xml version="1.0" encoding="utf-8"?>
<sst xmlns="http://schemas.openxmlformats.org/spreadsheetml/2006/main" count="101" uniqueCount="79">
  <si>
    <t>Հ/Հ</t>
  </si>
  <si>
    <t>ՊԼԱՆ</t>
  </si>
  <si>
    <t>ՓԱՍՏԱՑԻ</t>
  </si>
  <si>
    <t>ԸՆԴԱՄԵՆԸ  ՍԵՓԱԿԱՆ ԵԿԱՄՈՒՏՆԵՐ</t>
  </si>
  <si>
    <t>Կապիտալ սուբվենցիա</t>
  </si>
  <si>
    <t xml:space="preserve">               ԾԱԽՍԵՐԻ     ԱՆՎԱՆՈՒՄՆԵՐԸ</t>
  </si>
  <si>
    <t>Տնտեսական հարաբերություններ</t>
  </si>
  <si>
    <t>Բնակարան.տնտեսություն</t>
  </si>
  <si>
    <t>Մշակույթի   գծով  ծախսեր</t>
  </si>
  <si>
    <t>Կրթության  գծով ծախսեր</t>
  </si>
  <si>
    <t>Սոցիալական   պաշտպանութուն</t>
  </si>
  <si>
    <t>Վ/Բ պահ.ֆոնդից հատկացում  Ֆ/Բ</t>
  </si>
  <si>
    <t>ԸՆԴԱՄԵՆՐ  ՎԱՐՉԱԿԱՆ ԲՅՈՒՋԵ</t>
  </si>
  <si>
    <t>Ընդհ. բնույթի համայնքային ծառայություններ</t>
  </si>
  <si>
    <t>Փողոցների լուսավորման  ցանցի կառուցում</t>
  </si>
  <si>
    <t>Բնակարանային   տնտեսություն</t>
  </si>
  <si>
    <t>ԸՆԴԱՄԵՆԸ  ՀԱՄԱՅՆՔԻ  ԲՅՈՒՋԵ</t>
  </si>
  <si>
    <t>Հողի հարկ</t>
  </si>
  <si>
    <t>Այլ ծախսեր</t>
  </si>
  <si>
    <t>Կրթության գծով ծախսեր</t>
  </si>
  <si>
    <t>Մշակույթի գծով ծախսեր</t>
  </si>
  <si>
    <t>Աղբահանության վճար</t>
  </si>
  <si>
    <t>Ընդհանուր բնույթի    համայնքային  ծառայությոններ</t>
  </si>
  <si>
    <t xml:space="preserve">Շրջակա միջավայրի  պաշտպանություն </t>
  </si>
  <si>
    <t>ՊԼԱՆԻ ԿԱՏԱՐՄԱՆ ՏՈԿՈՍ</t>
  </si>
  <si>
    <t>ՏՈԿՈՍ</t>
  </si>
  <si>
    <t>Համայնքի ղեկավարի  աշխատակազմի  պահպ. ծախսեր</t>
  </si>
  <si>
    <t>Տնտեսական հարաբ. /ճանապարհային  տնտեսություն/</t>
  </si>
  <si>
    <t>ՀԱԶԱՐ  ԴՐԱՄ</t>
  </si>
  <si>
    <t>Գույքահարկ շենք-շինություններից</t>
  </si>
  <si>
    <t>Գույքահարկ   տրանսպորտային միջոցներից</t>
  </si>
  <si>
    <t>Տեղական տուրքեր</t>
  </si>
  <si>
    <t>Պետական տուրքեր</t>
  </si>
  <si>
    <t>Ընդամենը  հողի, գույքի վարձակալություն</t>
  </si>
  <si>
    <t>Հողի, գուքի, հիմնական միջոցների  օտարումից մուտքեր</t>
  </si>
  <si>
    <t>Այլ մուտքեր</t>
  </si>
  <si>
    <t>Այլ  մուտքեր</t>
  </si>
  <si>
    <t>ԸՆԴԱՄԵՆՐ     ՎԱՐՉԱԿԱՆ    ԲՅՈՒՋԵ</t>
  </si>
  <si>
    <t>Արտադպ. նախադպոց. ուսումն. ծնողական  վճարներ</t>
  </si>
  <si>
    <t>Ինքնակամ կառույցների  օրինականացման  վճարներ</t>
  </si>
  <si>
    <t>Վարչ. բյուջեի պահուստ. ֆոնդից հատկաց. ֆոնդ. Բյուջե</t>
  </si>
  <si>
    <t>ԸՆԴԱՄԵՆԸ       ՖՈՆԴԱՅԻՆ     ԲՅՈՒՋԵ</t>
  </si>
  <si>
    <t>ԸՆԴԱՄԵՆԸ     ՀԱՄԱՅՆՔԻ       ԲՅՈՒՋԵ</t>
  </si>
  <si>
    <t>ՊԱՇՏ. ԴՐԱՄԱՇՆԵՐ /ԴՈՏԱՑԻԱ, ՍՈՒԲՎԵՆՑԻԱ/</t>
  </si>
  <si>
    <t>ՔԿԱԳ  բաժնի պահպանման  գծով եկամուտներ</t>
  </si>
  <si>
    <t>Անշարժ գույքի հարկ  /ԱԳՀ/</t>
  </si>
  <si>
    <t>ԸՆԴԱՄԵՆԸ   ՖՈՆԴԱՅԻՆ  ԲՅՈՒՋԵ</t>
  </si>
  <si>
    <t>ՍԵՎԱՆ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</si>
  <si>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</si>
  <si>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</si>
  <si>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</si>
  <si>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</si>
  <si>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</si>
  <si>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</si>
  <si>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</si>
  <si>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</si>
  <si>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 xml:space="preserve">ԼՃԱՇԵՆ </t>
  </si>
  <si>
    <t>ԶՈՎԱԲԵՐ</t>
  </si>
  <si>
    <t>ԸՆԴԱՄԵՆԸ</t>
  </si>
  <si>
    <t xml:space="preserve">2023 ԹՎԱԿԱՆԻ   ՏԱՐԵԿԱՆ </t>
  </si>
  <si>
    <t>2022ԹՎԱԿԱՆԻ    ՏԱՐԵԿԱՆ</t>
  </si>
  <si>
    <t>2023Թ-ի ՏԱՐՎԱ  ՀԱՄ. 2022Թ-ի   ՏԱՐՎԱ ՀԵՏ</t>
  </si>
  <si>
    <t>ՍԵՎԱՆ   ՀԱՄԱՅՆՔԻ  2023 ԹՎԱԿԱՆԻ ՏԱՐԵԿԱՆ  ԲՅՈՒՋԵԻ   ԵԿԱՄՈՒՏՆԵՐԻ      ԿԱՏԱՐՈՂԱԿԱՆԸ   ԵՎ  ՀԱՄԵՄԱՏԱԿԱՆԸ   2022  ԹՎԱԿԱՆԻ  ՏԱՐՎԱ    ՀԵՏ</t>
  </si>
  <si>
    <t>ՍԵՎԱՆ   ՀԱՄԱՅՆՔԻ  2023 ԹՎԱԿԱՆԻ  ՏԱՐԵԿԱՆ   ԲՅՈՒՋԵԻ   ԾԱԽՍԵՐԻ      ԿԱՏԱՐՈՂԱԿԱՆԸ   ԵՎ  ՀԱՄԵՄԱՏԱԿԱՆԸ   2022  ԹՎԱԿԱՆԻ  ՏԱՐՎԱ   ՀԵՏ</t>
  </si>
  <si>
    <t xml:space="preserve">2023 ԹՎԱԿԱՆԻ  ՏԱՐԵԿԱՆ </t>
  </si>
  <si>
    <t>2022 ԹՎԱԿԱՆԻ ՏԱՐԵԿԱՆ</t>
  </si>
  <si>
    <t>2023Թ-ի ՏԱՐՎԱ ՀԱՄԵՄԱՏԱԿԱՆԸ 2022Թ-ի  ՏԱՐՎԱ   ՀԵՏ</t>
  </si>
  <si>
    <t>ՊԼԱՆԸ</t>
  </si>
  <si>
    <t>Հազար դրամներով</t>
  </si>
  <si>
    <t>ՊԼԱՆԻ ԿԱՏԱՐՄԱՆ ՏՈԿՈՍԸ</t>
  </si>
  <si>
    <t>2023  ԹՎԱԿԱՆԻ  ՏԱՐԵԿԱՆ</t>
  </si>
  <si>
    <t>2022  ԹՎԱԿԱՆԻ  ՏԱՐԵԿԱՆ</t>
  </si>
  <si>
    <t>ՏՈԿՈՍՈՎ</t>
  </si>
  <si>
    <t>ՍԵՎԱՆ   ՀԱՄԱՅՆՔԻ  ԲՆԱԿԱՎԱՅՐԵՐԻ  ԿՈՂՄԻՑ 2023ԹՎԱԿԱՆԻ ՍԵՓԱԿԱՆ   ԵԿԱՄՈՒՏՆԵՐԻ   ՊԼԱՆԻ  ԿԱՏԱՐՈՂԱԿԱՆԸ  ԵՎ  ՀԱՄԵՄԱՏԱԿԱՆԸ   2022 ԹՎԱԿԱՆԻ   ՀԵՏ</t>
  </si>
  <si>
    <t>2023Թ-Ի  ՏԱՐԻՆ ՀԱՄԵՄԱՏԱԾ 2022Թ-Ի ՏԱՐՎԱ   ՀԵՏ</t>
  </si>
  <si>
    <t>ԲՆԱԿԱՎԱՅՐԵՐԻ  ԱՆՎԱՆՈՒՄԸ</t>
  </si>
  <si>
    <t xml:space="preserve">                                                   Հավելված 5 
Հայաստանի Հանրապետության
Գեղարքունիքի մարզի Սևան համայնքի
ավագանու` 08.02.2024թ. N 1-Ա որոշման
</t>
  </si>
  <si>
    <t xml:space="preserve">               Հավելված 2 
Հայաստանի Հանրապետության
Գեղարքունիքի մարզի Սևան համայնքի
ավագանու` 08.02.2024թ. N 1-Ա որոշման
</t>
  </si>
  <si>
    <t xml:space="preserve">                Հավելված 3 
Հայաստանի Հանրապետության
Գեղարքունիքի մարզի Սևան համայնքի
ավագանու` 08.02.2024թ. N 1-Ա որոշման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</si>
</sst>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72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39" fillId="0" borderId="12" xfId="0" applyNumberFormat="1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/>
    </xf>
    <xf numFmtId="172" fontId="3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11" xfId="0" applyFont="1" applyBorder="1" applyAlignment="1">
      <alignment horizontal="center"/>
    </xf>
    <xf numFmtId="172" fontId="40" fillId="0" borderId="11" xfId="0" applyNumberFormat="1" applyFont="1" applyBorder="1" applyAlignment="1">
      <alignment horizontal="center"/>
    </xf>
    <xf numFmtId="172" fontId="40" fillId="0" borderId="13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72" fontId="40" fillId="0" borderId="12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/>
    </xf>
    <xf numFmtId="172" fontId="41" fillId="0" borderId="11" xfId="0" applyNumberFormat="1" applyFont="1" applyBorder="1" applyAlignment="1">
      <alignment horizontal="center"/>
    </xf>
    <xf numFmtId="172" fontId="41" fillId="0" borderId="13" xfId="0" applyNumberFormat="1" applyFont="1" applyBorder="1" applyAlignment="1">
      <alignment horizontal="center"/>
    </xf>
    <xf numFmtId="172" fontId="41" fillId="0" borderId="12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70" fontId="2" fillId="0" borderId="0" xfId="44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/>
    </xf>
    <xf numFmtId="172" fontId="0" fillId="0" borderId="0" xfId="0" applyNumberFormat="1" applyAlignment="1">
      <alignment/>
    </xf>
    <xf numFmtId="0" fontId="40" fillId="0" borderId="11" xfId="0" applyFont="1" applyBorder="1" applyAlignment="1">
      <alignment/>
    </xf>
    <xf numFmtId="172" fontId="41" fillId="0" borderId="11" xfId="0" applyNumberFormat="1" applyFont="1" applyBorder="1" applyAlignment="1">
      <alignment horizontal="center"/>
    </xf>
    <xf numFmtId="172" fontId="41" fillId="0" borderId="12" xfId="0" applyNumberFormat="1" applyFont="1" applyBorder="1" applyAlignment="1">
      <alignment/>
    </xf>
    <xf numFmtId="0" fontId="38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70" fontId="38" fillId="0" borderId="0" xfId="44" applyFont="1" applyBorder="1" applyAlignment="1">
      <alignment vertical="center" wrapText="1"/>
    </xf>
    <xf numFmtId="170" fontId="2" fillId="0" borderId="0" xfId="44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170" fontId="38" fillId="0" borderId="0" xfId="44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0" zoomScaleNormal="80" zoomScalePageLayoutView="0" workbookViewId="0" topLeftCell="A1">
      <selection activeCell="A1" sqref="A1:J28"/>
    </sheetView>
  </sheetViews>
  <sheetFormatPr defaultColWidth="9.140625" defaultRowHeight="15"/>
  <cols>
    <col min="1" max="1" width="5.57421875" style="0" customWidth="1"/>
    <col min="2" max="2" width="47.140625" style="0" customWidth="1"/>
    <col min="3" max="3" width="13.00390625" style="0" customWidth="1"/>
    <col min="4" max="4" width="12.57421875" style="0" customWidth="1"/>
    <col min="5" max="5" width="10.421875" style="0" customWidth="1"/>
    <col min="6" max="6" width="13.421875" style="0" customWidth="1"/>
    <col min="7" max="7" width="13.57421875" style="0" customWidth="1"/>
    <col min="8" max="8" width="11.57421875" style="0" customWidth="1"/>
    <col min="9" max="9" width="14.00390625" style="0" customWidth="1"/>
    <col min="10" max="10" width="13.57421875" style="0" customWidth="1"/>
  </cols>
  <sheetData>
    <row r="1" spans="1:10" ht="66" customHeight="1">
      <c r="A1" s="12"/>
      <c r="B1" s="12"/>
      <c r="C1" s="12"/>
      <c r="D1" s="76"/>
      <c r="E1" s="76"/>
      <c r="F1" s="1"/>
      <c r="G1" s="69" t="s">
        <v>78</v>
      </c>
      <c r="H1" s="69"/>
      <c r="I1" s="69"/>
      <c r="J1" s="69"/>
    </row>
    <row r="2" spans="1:10" ht="15.75">
      <c r="A2" s="12"/>
      <c r="B2" s="12"/>
      <c r="C2" s="12"/>
      <c r="D2" s="55"/>
      <c r="E2" s="55"/>
      <c r="F2" s="1"/>
      <c r="G2" s="56"/>
      <c r="H2" s="56"/>
      <c r="I2" s="56"/>
      <c r="J2" s="56"/>
    </row>
    <row r="3" spans="1:10" ht="15.75">
      <c r="A3" s="12"/>
      <c r="B3" s="12"/>
      <c r="C3" s="12"/>
      <c r="D3" s="55"/>
      <c r="E3" s="55"/>
      <c r="F3" s="1"/>
      <c r="G3" s="56"/>
      <c r="H3" s="56"/>
      <c r="I3" s="56"/>
      <c r="J3" s="56"/>
    </row>
    <row r="4" spans="1:13" ht="15.75" customHeight="1">
      <c r="A4" s="44"/>
      <c r="B4" s="77" t="s">
        <v>63</v>
      </c>
      <c r="C4" s="77"/>
      <c r="D4" s="77"/>
      <c r="E4" s="77"/>
      <c r="F4" s="77"/>
      <c r="G4" s="77"/>
      <c r="H4" s="77"/>
      <c r="I4" s="77"/>
      <c r="J4" s="77"/>
      <c r="M4" s="28"/>
    </row>
    <row r="5" spans="1:10" ht="30.75" customHeight="1">
      <c r="A5" s="44"/>
      <c r="B5" s="77"/>
      <c r="C5" s="77"/>
      <c r="D5" s="77"/>
      <c r="E5" s="77"/>
      <c r="F5" s="77"/>
      <c r="G5" s="77"/>
      <c r="H5" s="77"/>
      <c r="I5" s="77"/>
      <c r="J5" s="77"/>
    </row>
    <row r="6" spans="1:10" ht="16.5" thickBot="1">
      <c r="A6" s="44"/>
      <c r="B6" s="45"/>
      <c r="C6" s="45"/>
      <c r="D6" s="58"/>
      <c r="E6" s="58"/>
      <c r="F6" s="28"/>
      <c r="G6" s="28"/>
      <c r="H6" s="28"/>
      <c r="I6" s="58" t="s">
        <v>28</v>
      </c>
      <c r="J6" s="58"/>
    </row>
    <row r="7" spans="1:10" ht="43.5" customHeight="1" thickBot="1">
      <c r="A7" s="59" t="s">
        <v>0</v>
      </c>
      <c r="B7" s="61" t="s">
        <v>5</v>
      </c>
      <c r="C7" s="63" t="s">
        <v>64</v>
      </c>
      <c r="D7" s="64"/>
      <c r="E7" s="65"/>
      <c r="F7" s="66" t="s">
        <v>65</v>
      </c>
      <c r="G7" s="67"/>
      <c r="H7" s="68"/>
      <c r="I7" s="66" t="s">
        <v>66</v>
      </c>
      <c r="J7" s="68"/>
    </row>
    <row r="8" spans="1:10" ht="63.75" thickBot="1">
      <c r="A8" s="60"/>
      <c r="B8" s="62"/>
      <c r="C8" s="2" t="s">
        <v>1</v>
      </c>
      <c r="D8" s="14" t="s">
        <v>2</v>
      </c>
      <c r="E8" s="46" t="s">
        <v>24</v>
      </c>
      <c r="F8" s="2" t="s">
        <v>1</v>
      </c>
      <c r="G8" s="14" t="s">
        <v>2</v>
      </c>
      <c r="H8" s="46" t="s">
        <v>24</v>
      </c>
      <c r="I8" s="14" t="s">
        <v>2</v>
      </c>
      <c r="J8" s="17" t="s">
        <v>25</v>
      </c>
    </row>
    <row r="9" spans="1:10" ht="24" customHeight="1">
      <c r="A9" s="3">
        <v>1</v>
      </c>
      <c r="B9" s="15" t="s">
        <v>22</v>
      </c>
      <c r="C9" s="4">
        <v>368768.8</v>
      </c>
      <c r="D9" s="4">
        <v>367682.1</v>
      </c>
      <c r="E9" s="4">
        <f aca="true" t="shared" si="0" ref="E9:E28">D9/C9*100</f>
        <v>99.70531671876796</v>
      </c>
      <c r="F9" s="26">
        <v>370935.6</v>
      </c>
      <c r="G9" s="26">
        <v>368459.1</v>
      </c>
      <c r="H9" s="4">
        <f aca="true" t="shared" si="1" ref="H9:H28">G9/F9*100</f>
        <v>99.3323638928159</v>
      </c>
      <c r="I9" s="26">
        <f aca="true" t="shared" si="2" ref="I9:I28">+D9-G9</f>
        <v>-777</v>
      </c>
      <c r="J9" s="26">
        <f aca="true" t="shared" si="3" ref="J9:J28">I9/G9*100</f>
        <v>-0.210878222304728</v>
      </c>
    </row>
    <row r="10" spans="1:10" ht="15.75" customHeight="1">
      <c r="A10" s="5">
        <v>2</v>
      </c>
      <c r="B10" s="6" t="s">
        <v>6</v>
      </c>
      <c r="C10" s="8">
        <v>2160</v>
      </c>
      <c r="D10" s="8">
        <v>1000</v>
      </c>
      <c r="E10" s="8">
        <f t="shared" si="0"/>
        <v>46.2962962962963</v>
      </c>
      <c r="F10" s="24">
        <v>1000</v>
      </c>
      <c r="G10" s="24">
        <v>0</v>
      </c>
      <c r="H10" s="8">
        <f t="shared" si="1"/>
        <v>0</v>
      </c>
      <c r="I10" s="24">
        <f t="shared" si="2"/>
        <v>1000</v>
      </c>
      <c r="J10" s="24" t="e">
        <f t="shared" si="3"/>
        <v>#DIV/0!</v>
      </c>
    </row>
    <row r="11" spans="1:10" ht="22.5" customHeight="1">
      <c r="A11" s="5">
        <v>3</v>
      </c>
      <c r="B11" s="6" t="s">
        <v>23</v>
      </c>
      <c r="C11" s="8">
        <v>258245.6</v>
      </c>
      <c r="D11" s="8">
        <v>258240</v>
      </c>
      <c r="E11" s="8">
        <f t="shared" si="0"/>
        <v>99.99783152162126</v>
      </c>
      <c r="F11" s="24">
        <v>211656</v>
      </c>
      <c r="G11" s="24">
        <v>211470.6</v>
      </c>
      <c r="H11" s="8">
        <f t="shared" si="1"/>
        <v>99.91240503458442</v>
      </c>
      <c r="I11" s="24">
        <f t="shared" si="2"/>
        <v>46769.399999999994</v>
      </c>
      <c r="J11" s="24">
        <f t="shared" si="3"/>
        <v>22.116265807161845</v>
      </c>
    </row>
    <row r="12" spans="1:10" ht="15.75">
      <c r="A12" s="5">
        <v>4</v>
      </c>
      <c r="B12" s="6" t="s">
        <v>7</v>
      </c>
      <c r="C12" s="8">
        <v>3300</v>
      </c>
      <c r="D12" s="8">
        <v>3297.9</v>
      </c>
      <c r="E12" s="8">
        <f t="shared" si="0"/>
        <v>99.93636363636364</v>
      </c>
      <c r="F12" s="24">
        <v>10399.1</v>
      </c>
      <c r="G12" s="24">
        <v>10222</v>
      </c>
      <c r="H12" s="8">
        <f t="shared" si="1"/>
        <v>98.29696800684674</v>
      </c>
      <c r="I12" s="24">
        <f t="shared" si="2"/>
        <v>-6924.1</v>
      </c>
      <c r="J12" s="24">
        <f t="shared" si="3"/>
        <v>-67.7372334181178</v>
      </c>
    </row>
    <row r="13" spans="1:10" ht="15.75">
      <c r="A13" s="5">
        <v>3</v>
      </c>
      <c r="B13" s="6" t="s">
        <v>8</v>
      </c>
      <c r="C13" s="8">
        <v>63804</v>
      </c>
      <c r="D13" s="8">
        <v>63706.5</v>
      </c>
      <c r="E13" s="8">
        <f t="shared" si="0"/>
        <v>99.84718826405869</v>
      </c>
      <c r="F13" s="24">
        <v>55353</v>
      </c>
      <c r="G13" s="21">
        <v>54964</v>
      </c>
      <c r="H13" s="8">
        <f t="shared" si="1"/>
        <v>99.29723772875906</v>
      </c>
      <c r="I13" s="24">
        <f t="shared" si="2"/>
        <v>8742.5</v>
      </c>
      <c r="J13" s="24">
        <f t="shared" si="3"/>
        <v>15.905865657521288</v>
      </c>
    </row>
    <row r="14" spans="1:10" ht="15.75">
      <c r="A14" s="5">
        <v>4</v>
      </c>
      <c r="B14" s="6" t="s">
        <v>9</v>
      </c>
      <c r="C14" s="8">
        <v>486225.5</v>
      </c>
      <c r="D14" s="8">
        <v>486139</v>
      </c>
      <c r="E14" s="8">
        <f t="shared" si="0"/>
        <v>99.98220990055026</v>
      </c>
      <c r="F14" s="24">
        <v>439030.2</v>
      </c>
      <c r="G14" s="21">
        <v>437716</v>
      </c>
      <c r="H14" s="8">
        <f t="shared" si="1"/>
        <v>99.70065840573153</v>
      </c>
      <c r="I14" s="24">
        <f t="shared" si="2"/>
        <v>48423</v>
      </c>
      <c r="J14" s="24">
        <f t="shared" si="3"/>
        <v>11.062652496139048</v>
      </c>
    </row>
    <row r="15" spans="1:10" ht="18.75" customHeight="1">
      <c r="A15" s="5">
        <v>5</v>
      </c>
      <c r="B15" s="6" t="s">
        <v>10</v>
      </c>
      <c r="C15" s="8">
        <v>15769</v>
      </c>
      <c r="D15" s="8">
        <v>15757</v>
      </c>
      <c r="E15" s="8">
        <f t="shared" si="0"/>
        <v>99.92390132538524</v>
      </c>
      <c r="F15" s="24">
        <v>22780</v>
      </c>
      <c r="G15" s="21">
        <v>22662.3</v>
      </c>
      <c r="H15" s="8">
        <f t="shared" si="1"/>
        <v>99.48331870061457</v>
      </c>
      <c r="I15" s="24">
        <f t="shared" si="2"/>
        <v>-6905.299999999999</v>
      </c>
      <c r="J15" s="24">
        <f t="shared" si="3"/>
        <v>-30.470428862030772</v>
      </c>
    </row>
    <row r="16" spans="1:10" ht="15" customHeight="1">
      <c r="A16" s="5">
        <v>6</v>
      </c>
      <c r="B16" s="6" t="s">
        <v>11</v>
      </c>
      <c r="C16" s="8">
        <v>274196.8</v>
      </c>
      <c r="D16" s="8">
        <v>267405.5</v>
      </c>
      <c r="E16" s="8">
        <f t="shared" si="0"/>
        <v>97.52320231308316</v>
      </c>
      <c r="F16" s="24">
        <v>346743.9</v>
      </c>
      <c r="G16" s="24">
        <v>333506.4</v>
      </c>
      <c r="H16" s="8">
        <f t="shared" si="1"/>
        <v>96.18234091500962</v>
      </c>
      <c r="I16" s="24">
        <f t="shared" si="2"/>
        <v>-66100.90000000002</v>
      </c>
      <c r="J16" s="24">
        <f t="shared" si="3"/>
        <v>-19.819979466660914</v>
      </c>
    </row>
    <row r="17" spans="1:10" ht="15.75">
      <c r="A17" s="5">
        <v>7</v>
      </c>
      <c r="B17" s="6" t="s">
        <v>18</v>
      </c>
      <c r="C17" s="8">
        <v>43020.9</v>
      </c>
      <c r="D17" s="8">
        <v>43020.9</v>
      </c>
      <c r="E17" s="8">
        <f t="shared" si="0"/>
        <v>100</v>
      </c>
      <c r="F17" s="24">
        <v>0</v>
      </c>
      <c r="G17" s="24">
        <v>0</v>
      </c>
      <c r="H17" s="8" t="e">
        <f t="shared" si="1"/>
        <v>#DIV/0!</v>
      </c>
      <c r="I17" s="24">
        <f t="shared" si="2"/>
        <v>43020.9</v>
      </c>
      <c r="J17" s="24" t="e">
        <f t="shared" si="3"/>
        <v>#DIV/0!</v>
      </c>
    </row>
    <row r="18" spans="1:10" ht="18" customHeight="1">
      <c r="A18" s="9"/>
      <c r="B18" s="10" t="s">
        <v>12</v>
      </c>
      <c r="C18" s="11">
        <f>SUM(C9:C17)</f>
        <v>1515490.5999999999</v>
      </c>
      <c r="D18" s="11">
        <f>SUM(D9:D17)</f>
        <v>1506248.9</v>
      </c>
      <c r="E18" s="25">
        <f t="shared" si="0"/>
        <v>99.39018427432015</v>
      </c>
      <c r="F18" s="27">
        <f>SUM(F9:F17)</f>
        <v>1457897.7999999998</v>
      </c>
      <c r="G18" s="27">
        <f>SUM(G9:G17)</f>
        <v>1439000.4</v>
      </c>
      <c r="H18" s="25">
        <f t="shared" si="1"/>
        <v>98.70379117109582</v>
      </c>
      <c r="I18" s="27">
        <f t="shared" si="2"/>
        <v>67248.5</v>
      </c>
      <c r="J18" s="27">
        <f t="shared" si="3"/>
        <v>4.673278756559067</v>
      </c>
    </row>
    <row r="19" spans="1:10" ht="19.5" customHeight="1">
      <c r="A19" s="5">
        <v>1</v>
      </c>
      <c r="B19" s="6" t="s">
        <v>26</v>
      </c>
      <c r="C19" s="8">
        <v>5302.1</v>
      </c>
      <c r="D19" s="8">
        <v>1678.6</v>
      </c>
      <c r="E19" s="8">
        <f t="shared" si="0"/>
        <v>31.659153920144846</v>
      </c>
      <c r="F19" s="24">
        <v>3668.9</v>
      </c>
      <c r="G19" s="24">
        <v>2903.4</v>
      </c>
      <c r="H19" s="8">
        <f t="shared" si="1"/>
        <v>79.13543568917115</v>
      </c>
      <c r="I19" s="24">
        <f t="shared" si="2"/>
        <v>-1224.8000000000002</v>
      </c>
      <c r="J19" s="24">
        <f t="shared" si="3"/>
        <v>-42.185024454088314</v>
      </c>
    </row>
    <row r="20" spans="1:10" ht="24" customHeight="1">
      <c r="A20" s="5">
        <v>2</v>
      </c>
      <c r="B20" s="6" t="s">
        <v>13</v>
      </c>
      <c r="C20" s="8">
        <v>20310.4</v>
      </c>
      <c r="D20" s="8">
        <v>5159.3</v>
      </c>
      <c r="E20" s="8">
        <f t="shared" si="0"/>
        <v>25.402256971797698</v>
      </c>
      <c r="F20" s="24">
        <v>51939.7</v>
      </c>
      <c r="G20" s="24">
        <v>21025</v>
      </c>
      <c r="H20" s="8">
        <f t="shared" si="1"/>
        <v>40.47963311301375</v>
      </c>
      <c r="I20" s="24">
        <f t="shared" si="2"/>
        <v>-15865.7</v>
      </c>
      <c r="J20" s="24">
        <f t="shared" si="3"/>
        <v>-75.46111771700356</v>
      </c>
    </row>
    <row r="21" spans="1:10" ht="18" customHeight="1">
      <c r="A21" s="5">
        <v>3</v>
      </c>
      <c r="B21" s="6" t="s">
        <v>27</v>
      </c>
      <c r="C21" s="8">
        <v>1190196.8</v>
      </c>
      <c r="D21" s="8">
        <v>1043175.7</v>
      </c>
      <c r="E21" s="8">
        <f t="shared" si="0"/>
        <v>87.6473285762489</v>
      </c>
      <c r="F21" s="24">
        <v>1069594.7</v>
      </c>
      <c r="G21" s="21">
        <v>915806.9</v>
      </c>
      <c r="H21" s="8">
        <f t="shared" si="1"/>
        <v>85.62186218761182</v>
      </c>
      <c r="I21" s="24">
        <f t="shared" si="2"/>
        <v>127368.79999999993</v>
      </c>
      <c r="J21" s="24">
        <f t="shared" si="3"/>
        <v>13.907822708040301</v>
      </c>
    </row>
    <row r="22" spans="1:10" ht="23.25" customHeight="1">
      <c r="A22" s="5">
        <v>4</v>
      </c>
      <c r="B22" s="6" t="s">
        <v>14</v>
      </c>
      <c r="C22" s="8">
        <v>3000</v>
      </c>
      <c r="D22" s="8">
        <v>1361.3</v>
      </c>
      <c r="E22" s="8">
        <f t="shared" si="0"/>
        <v>45.376666666666665</v>
      </c>
      <c r="F22" s="24">
        <v>140227.3</v>
      </c>
      <c r="G22" s="24">
        <v>97782.2</v>
      </c>
      <c r="H22" s="8">
        <f t="shared" si="1"/>
        <v>69.73121496313486</v>
      </c>
      <c r="I22" s="24">
        <f t="shared" si="2"/>
        <v>-96420.9</v>
      </c>
      <c r="J22" s="24">
        <f t="shared" si="3"/>
        <v>-98.60782432794515</v>
      </c>
    </row>
    <row r="23" spans="1:10" ht="15.75">
      <c r="A23" s="5">
        <v>5</v>
      </c>
      <c r="B23" s="6" t="s">
        <v>19</v>
      </c>
      <c r="C23" s="8">
        <v>2689.6</v>
      </c>
      <c r="D23" s="8">
        <v>2689.6</v>
      </c>
      <c r="E23" s="8">
        <f t="shared" si="0"/>
        <v>100</v>
      </c>
      <c r="F23" s="24">
        <v>13746.3</v>
      </c>
      <c r="G23" s="21">
        <v>7737.7</v>
      </c>
      <c r="H23" s="8">
        <f t="shared" si="1"/>
        <v>56.28932876483127</v>
      </c>
      <c r="I23" s="24">
        <f t="shared" si="2"/>
        <v>-5048.1</v>
      </c>
      <c r="J23" s="24">
        <f t="shared" si="3"/>
        <v>-65.24031689003192</v>
      </c>
    </row>
    <row r="24" spans="1:10" ht="18.75" customHeight="1">
      <c r="A24" s="5">
        <v>6</v>
      </c>
      <c r="B24" s="6" t="s">
        <v>15</v>
      </c>
      <c r="C24" s="8">
        <v>0</v>
      </c>
      <c r="D24" s="8">
        <v>0</v>
      </c>
      <c r="E24" s="8" t="e">
        <f t="shared" si="0"/>
        <v>#DIV/0!</v>
      </c>
      <c r="F24" s="24">
        <v>24476.9</v>
      </c>
      <c r="G24" s="21">
        <v>23699.1</v>
      </c>
      <c r="H24" s="8">
        <f t="shared" si="1"/>
        <v>96.8223100147486</v>
      </c>
      <c r="I24" s="24">
        <f t="shared" si="2"/>
        <v>-23699.1</v>
      </c>
      <c r="J24" s="24">
        <f t="shared" si="3"/>
        <v>-100</v>
      </c>
    </row>
    <row r="25" spans="1:10" ht="15.75">
      <c r="A25" s="5">
        <v>7</v>
      </c>
      <c r="B25" s="6" t="s">
        <v>20</v>
      </c>
      <c r="C25" s="8">
        <v>0</v>
      </c>
      <c r="D25" s="7">
        <v>0</v>
      </c>
      <c r="E25" s="8" t="e">
        <f t="shared" si="0"/>
        <v>#DIV/0!</v>
      </c>
      <c r="F25" s="24">
        <v>12702</v>
      </c>
      <c r="G25" s="21">
        <v>12409</v>
      </c>
      <c r="H25" s="8">
        <f t="shared" si="1"/>
        <v>97.69327664934656</v>
      </c>
      <c r="I25" s="24">
        <f t="shared" si="2"/>
        <v>-12409</v>
      </c>
      <c r="J25" s="24">
        <f t="shared" si="3"/>
        <v>-100</v>
      </c>
    </row>
    <row r="26" spans="1:10" ht="15.75">
      <c r="A26" s="5"/>
      <c r="B26" s="6" t="s">
        <v>18</v>
      </c>
      <c r="C26" s="8">
        <v>0</v>
      </c>
      <c r="D26" s="7">
        <v>0</v>
      </c>
      <c r="E26" s="8" t="e">
        <f t="shared" si="0"/>
        <v>#DIV/0!</v>
      </c>
      <c r="F26" s="24">
        <v>777</v>
      </c>
      <c r="G26" s="24">
        <v>777</v>
      </c>
      <c r="H26" s="8">
        <f t="shared" si="1"/>
        <v>100</v>
      </c>
      <c r="I26" s="24">
        <f t="shared" si="2"/>
        <v>-777</v>
      </c>
      <c r="J26" s="24">
        <f t="shared" si="3"/>
        <v>-100</v>
      </c>
    </row>
    <row r="27" spans="1:10" ht="19.5" customHeight="1">
      <c r="A27" s="9"/>
      <c r="B27" s="10" t="s">
        <v>46</v>
      </c>
      <c r="C27" s="25">
        <f>SUM(C19:C26)</f>
        <v>1221498.9000000001</v>
      </c>
      <c r="D27" s="25">
        <f>SUM(D19:D26)</f>
        <v>1054064.5</v>
      </c>
      <c r="E27" s="25">
        <f t="shared" si="0"/>
        <v>86.29270971918189</v>
      </c>
      <c r="F27" s="27">
        <f>SUM(F19:F26)</f>
        <v>1317132.8</v>
      </c>
      <c r="G27" s="27">
        <f>SUM(G19:G26)</f>
        <v>1082140.3</v>
      </c>
      <c r="H27" s="25">
        <f t="shared" si="1"/>
        <v>82.15878459635961</v>
      </c>
      <c r="I27" s="27">
        <f t="shared" si="2"/>
        <v>-28075.800000000047</v>
      </c>
      <c r="J27" s="27">
        <f t="shared" si="3"/>
        <v>-2.5944694971622484</v>
      </c>
    </row>
    <row r="28" spans="1:10" ht="16.5" customHeight="1">
      <c r="A28" s="16"/>
      <c r="B28" s="10" t="s">
        <v>16</v>
      </c>
      <c r="C28" s="11">
        <f>C18+C27-C16</f>
        <v>2462792.7</v>
      </c>
      <c r="D28" s="11">
        <f>D18+D27-D16</f>
        <v>2292907.9</v>
      </c>
      <c r="E28" s="25">
        <f t="shared" si="0"/>
        <v>93.10194479624695</v>
      </c>
      <c r="F28" s="27">
        <f>F18+F27-F16</f>
        <v>2428286.6999999997</v>
      </c>
      <c r="G28" s="27">
        <f>G18+G27-G16</f>
        <v>2187634.3000000003</v>
      </c>
      <c r="H28" s="25">
        <f t="shared" si="1"/>
        <v>90.08962162499184</v>
      </c>
      <c r="I28" s="27">
        <f t="shared" si="2"/>
        <v>105273.59999999963</v>
      </c>
      <c r="J28" s="27">
        <f t="shared" si="3"/>
        <v>4.81221198625381</v>
      </c>
    </row>
    <row r="29" spans="1:5" ht="15.75">
      <c r="A29" s="13"/>
      <c r="B29" s="13"/>
      <c r="C29" s="13"/>
      <c r="D29" s="13"/>
      <c r="E29" s="13"/>
    </row>
    <row r="30" spans="1:5" ht="15.75">
      <c r="A30" s="13"/>
      <c r="B30" s="13"/>
      <c r="C30" s="13"/>
      <c r="D30" s="13"/>
      <c r="E30" s="13"/>
    </row>
    <row r="31" spans="1:10" ht="74.25" customHeight="1">
      <c r="A31" s="12"/>
      <c r="B31" s="12"/>
      <c r="C31" s="12"/>
      <c r="D31" s="76"/>
      <c r="E31" s="76"/>
      <c r="F31" s="1"/>
      <c r="G31" s="69" t="s">
        <v>77</v>
      </c>
      <c r="H31" s="69"/>
      <c r="I31" s="69"/>
      <c r="J31" s="69"/>
    </row>
    <row r="32" spans="1:10" ht="15.75">
      <c r="A32" s="12"/>
      <c r="B32" s="12"/>
      <c r="C32" s="12"/>
      <c r="D32" s="55"/>
      <c r="E32" s="55"/>
      <c r="F32" s="1"/>
      <c r="G32" s="56"/>
      <c r="H32" s="56"/>
      <c r="I32" s="56"/>
      <c r="J32" s="56"/>
    </row>
    <row r="33" spans="1:10" ht="15.75">
      <c r="A33" s="12"/>
      <c r="B33" s="12"/>
      <c r="C33" s="12"/>
      <c r="D33" s="55"/>
      <c r="E33" s="55"/>
      <c r="F33" s="1"/>
      <c r="G33" s="56"/>
      <c r="H33" s="56"/>
      <c r="I33" s="56"/>
      <c r="J33" s="56"/>
    </row>
    <row r="34" spans="1:10" ht="15.75">
      <c r="A34" s="44"/>
      <c r="B34" s="57" t="s">
        <v>62</v>
      </c>
      <c r="C34" s="57"/>
      <c r="D34" s="57"/>
      <c r="E34" s="57"/>
      <c r="F34" s="57"/>
      <c r="G34" s="57"/>
      <c r="H34" s="57"/>
      <c r="I34" s="57"/>
      <c r="J34" s="57"/>
    </row>
    <row r="35" spans="1:10" ht="22.5" customHeight="1">
      <c r="A35" s="44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6.5" thickBot="1">
      <c r="A36" s="44"/>
      <c r="B36" s="45"/>
      <c r="C36" s="45"/>
      <c r="D36" s="58"/>
      <c r="E36" s="58"/>
      <c r="F36" s="28"/>
      <c r="G36" s="28"/>
      <c r="H36" s="28"/>
      <c r="I36" s="58" t="s">
        <v>28</v>
      </c>
      <c r="J36" s="58"/>
    </row>
    <row r="37" spans="1:10" ht="47.25" customHeight="1" thickBot="1">
      <c r="A37" s="59" t="s">
        <v>0</v>
      </c>
      <c r="B37" s="61" t="s">
        <v>5</v>
      </c>
      <c r="C37" s="63" t="s">
        <v>59</v>
      </c>
      <c r="D37" s="64"/>
      <c r="E37" s="65"/>
      <c r="F37" s="66" t="s">
        <v>60</v>
      </c>
      <c r="G37" s="67"/>
      <c r="H37" s="68"/>
      <c r="I37" s="66" t="s">
        <v>61</v>
      </c>
      <c r="J37" s="68"/>
    </row>
    <row r="38" spans="1:10" ht="63.75" thickBot="1">
      <c r="A38" s="60"/>
      <c r="B38" s="62"/>
      <c r="C38" s="2" t="s">
        <v>1</v>
      </c>
      <c r="D38" s="14" t="s">
        <v>2</v>
      </c>
      <c r="E38" s="46" t="s">
        <v>24</v>
      </c>
      <c r="F38" s="2" t="s">
        <v>1</v>
      </c>
      <c r="G38" s="14" t="s">
        <v>2</v>
      </c>
      <c r="H38" s="46" t="s">
        <v>24</v>
      </c>
      <c r="I38" s="14" t="s">
        <v>2</v>
      </c>
      <c r="J38" s="47" t="s">
        <v>25</v>
      </c>
    </row>
    <row r="39" spans="1:10" ht="15.75">
      <c r="A39" s="3">
        <v>1</v>
      </c>
      <c r="B39" s="15" t="s">
        <v>17</v>
      </c>
      <c r="C39" s="4">
        <v>28043.4</v>
      </c>
      <c r="D39" s="4">
        <v>10590.8</v>
      </c>
      <c r="E39" s="4">
        <f>D39/C39*100</f>
        <v>37.76574880364007</v>
      </c>
      <c r="F39" s="31">
        <v>49845</v>
      </c>
      <c r="G39" s="31">
        <v>34118.3</v>
      </c>
      <c r="H39" s="4">
        <f aca="true" t="shared" si="4" ref="H39:H59">G39/F39*100</f>
        <v>68.44879125288395</v>
      </c>
      <c r="I39" s="26">
        <f>+D39-G39</f>
        <v>-23527.500000000004</v>
      </c>
      <c r="J39" s="26">
        <f>I39/G39*100</f>
        <v>-68.95859406828593</v>
      </c>
    </row>
    <row r="40" spans="1:10" ht="15.75">
      <c r="A40" s="5">
        <v>2</v>
      </c>
      <c r="B40" s="6" t="s">
        <v>29</v>
      </c>
      <c r="C40" s="8">
        <v>8100</v>
      </c>
      <c r="D40" s="8">
        <v>32596.6</v>
      </c>
      <c r="E40" s="8">
        <f aca="true" t="shared" si="5" ref="E40:E59">D40/C40*100</f>
        <v>402.42716049382716</v>
      </c>
      <c r="F40" s="24">
        <v>10000</v>
      </c>
      <c r="G40" s="24">
        <v>10100</v>
      </c>
      <c r="H40" s="8">
        <f t="shared" si="4"/>
        <v>101</v>
      </c>
      <c r="I40" s="24">
        <f aca="true" t="shared" si="6" ref="I40:I59">+D40-G40</f>
        <v>22496.6</v>
      </c>
      <c r="J40" s="24">
        <f aca="true" t="shared" si="7" ref="J40:J59">I40/G40*100</f>
        <v>222.73861386138614</v>
      </c>
    </row>
    <row r="41" spans="1:13" ht="15.75">
      <c r="A41" s="5">
        <v>3</v>
      </c>
      <c r="B41" s="6" t="s">
        <v>45</v>
      </c>
      <c r="C41" s="8">
        <v>96456.6</v>
      </c>
      <c r="D41" s="8">
        <v>68244.1</v>
      </c>
      <c r="E41" s="8">
        <f t="shared" si="5"/>
        <v>70.75109427452347</v>
      </c>
      <c r="F41" s="21">
        <v>63936.7</v>
      </c>
      <c r="G41" s="24">
        <v>55251</v>
      </c>
      <c r="H41" s="8">
        <f t="shared" si="4"/>
        <v>86.41515749170664</v>
      </c>
      <c r="I41" s="24">
        <f t="shared" si="6"/>
        <v>12993.100000000006</v>
      </c>
      <c r="J41" s="24">
        <f t="shared" si="7"/>
        <v>23.51649743896039</v>
      </c>
      <c r="M41" s="28"/>
    </row>
    <row r="42" spans="1:10" ht="15.75">
      <c r="A42" s="5">
        <v>4</v>
      </c>
      <c r="B42" s="6" t="s">
        <v>30</v>
      </c>
      <c r="C42" s="8">
        <v>312299.9</v>
      </c>
      <c r="D42" s="8">
        <v>338392.8</v>
      </c>
      <c r="E42" s="8">
        <f t="shared" si="5"/>
        <v>108.35507792349597</v>
      </c>
      <c r="F42" s="21">
        <v>205000</v>
      </c>
      <c r="G42" s="21">
        <v>252281.9</v>
      </c>
      <c r="H42" s="8">
        <f t="shared" si="4"/>
        <v>123.06434146341462</v>
      </c>
      <c r="I42" s="24">
        <f t="shared" si="6"/>
        <v>86110.9</v>
      </c>
      <c r="J42" s="24">
        <f t="shared" si="7"/>
        <v>34.132809369201674</v>
      </c>
    </row>
    <row r="43" spans="1:10" ht="15.75">
      <c r="A43" s="5">
        <v>3</v>
      </c>
      <c r="B43" s="6" t="s">
        <v>31</v>
      </c>
      <c r="C43" s="8">
        <v>9650</v>
      </c>
      <c r="D43" s="8">
        <v>10041.9</v>
      </c>
      <c r="E43" s="8">
        <f t="shared" si="5"/>
        <v>104.06113989637305</v>
      </c>
      <c r="F43" s="24">
        <v>12000</v>
      </c>
      <c r="G43" s="21">
        <v>10608.5</v>
      </c>
      <c r="H43" s="8">
        <f t="shared" si="4"/>
        <v>88.40416666666667</v>
      </c>
      <c r="I43" s="24">
        <f t="shared" si="6"/>
        <v>-566.6000000000004</v>
      </c>
      <c r="J43" s="24">
        <f t="shared" si="7"/>
        <v>-5.341000141396054</v>
      </c>
    </row>
    <row r="44" spans="1:10" ht="15.75">
      <c r="A44" s="5">
        <v>4</v>
      </c>
      <c r="B44" s="6" t="s">
        <v>32</v>
      </c>
      <c r="C44" s="8">
        <v>13000</v>
      </c>
      <c r="D44" s="8">
        <v>15259.5</v>
      </c>
      <c r="E44" s="8">
        <f t="shared" si="5"/>
        <v>117.38076923076923</v>
      </c>
      <c r="F44" s="24">
        <v>13700</v>
      </c>
      <c r="G44" s="24">
        <v>13210</v>
      </c>
      <c r="H44" s="8">
        <f t="shared" si="4"/>
        <v>96.42335766423358</v>
      </c>
      <c r="I44" s="24">
        <f t="shared" si="6"/>
        <v>2049.5</v>
      </c>
      <c r="J44" s="24">
        <f t="shared" si="7"/>
        <v>15.514761544284633</v>
      </c>
    </row>
    <row r="45" spans="1:10" ht="15.75">
      <c r="A45" s="5">
        <v>5</v>
      </c>
      <c r="B45" s="6" t="s">
        <v>33</v>
      </c>
      <c r="C45" s="8">
        <v>23400</v>
      </c>
      <c r="D45" s="8">
        <v>31830.5</v>
      </c>
      <c r="E45" s="8">
        <f t="shared" si="5"/>
        <v>136.02777777777777</v>
      </c>
      <c r="F45" s="21">
        <v>39383.7</v>
      </c>
      <c r="G45" s="21">
        <v>25109.2</v>
      </c>
      <c r="H45" s="8">
        <f t="shared" si="4"/>
        <v>63.7553099378677</v>
      </c>
      <c r="I45" s="24">
        <f t="shared" si="6"/>
        <v>6721.299999999999</v>
      </c>
      <c r="J45" s="24">
        <f t="shared" si="7"/>
        <v>26.768276169690786</v>
      </c>
    </row>
    <row r="46" spans="1:10" ht="31.5">
      <c r="A46" s="5">
        <v>6</v>
      </c>
      <c r="B46" s="6" t="s">
        <v>38</v>
      </c>
      <c r="C46" s="8">
        <v>7500</v>
      </c>
      <c r="D46" s="8">
        <v>8327.6</v>
      </c>
      <c r="E46" s="8">
        <f t="shared" si="5"/>
        <v>111.03466666666668</v>
      </c>
      <c r="F46" s="24">
        <v>10944.5</v>
      </c>
      <c r="G46" s="24">
        <v>8915</v>
      </c>
      <c r="H46" s="8">
        <f t="shared" si="4"/>
        <v>81.45643930741468</v>
      </c>
      <c r="I46" s="24">
        <f t="shared" si="6"/>
        <v>-587.3999999999996</v>
      </c>
      <c r="J46" s="24">
        <f t="shared" si="7"/>
        <v>-6.588895120583283</v>
      </c>
    </row>
    <row r="47" spans="1:10" ht="15.75">
      <c r="A47" s="5">
        <v>7</v>
      </c>
      <c r="B47" s="6" t="s">
        <v>21</v>
      </c>
      <c r="C47" s="8">
        <v>30000</v>
      </c>
      <c r="D47" s="8">
        <v>32452.4</v>
      </c>
      <c r="E47" s="8">
        <f t="shared" si="5"/>
        <v>108.17466666666667</v>
      </c>
      <c r="F47" s="24">
        <v>42320</v>
      </c>
      <c r="G47" s="24">
        <v>32923.8</v>
      </c>
      <c r="H47" s="8">
        <f t="shared" si="4"/>
        <v>77.79725897920605</v>
      </c>
      <c r="I47" s="24">
        <f t="shared" si="6"/>
        <v>-471.40000000000146</v>
      </c>
      <c r="J47" s="24">
        <f t="shared" si="7"/>
        <v>-1.4317909840297942</v>
      </c>
    </row>
    <row r="48" spans="1:10" ht="31.5">
      <c r="A48" s="19">
        <v>8</v>
      </c>
      <c r="B48" s="18" t="s">
        <v>39</v>
      </c>
      <c r="C48" s="20">
        <v>2000</v>
      </c>
      <c r="D48" s="20">
        <v>37181.9</v>
      </c>
      <c r="E48" s="8">
        <f t="shared" si="5"/>
        <v>1859.095</v>
      </c>
      <c r="F48" s="23">
        <v>28040</v>
      </c>
      <c r="G48" s="22">
        <v>31220.7</v>
      </c>
      <c r="H48" s="8">
        <f t="shared" si="4"/>
        <v>111.34343794579173</v>
      </c>
      <c r="I48" s="24">
        <f t="shared" si="6"/>
        <v>5961.200000000001</v>
      </c>
      <c r="J48" s="24">
        <f t="shared" si="7"/>
        <v>19.093742292773708</v>
      </c>
    </row>
    <row r="49" spans="1:10" ht="15.75">
      <c r="A49" s="19">
        <v>9</v>
      </c>
      <c r="B49" s="18" t="s">
        <v>36</v>
      </c>
      <c r="C49" s="20">
        <v>1850</v>
      </c>
      <c r="D49" s="20">
        <v>11177.2</v>
      </c>
      <c r="E49" s="8">
        <f t="shared" si="5"/>
        <v>604.172972972973</v>
      </c>
      <c r="F49" s="22">
        <v>422.9</v>
      </c>
      <c r="G49" s="23">
        <v>8633.6</v>
      </c>
      <c r="H49" s="8">
        <f t="shared" si="4"/>
        <v>2041.5228186332467</v>
      </c>
      <c r="I49" s="24">
        <f t="shared" si="6"/>
        <v>2543.6000000000004</v>
      </c>
      <c r="J49" s="24">
        <f t="shared" si="7"/>
        <v>29.46163825055597</v>
      </c>
    </row>
    <row r="50" spans="1:10" ht="31.5">
      <c r="A50" s="19"/>
      <c r="B50" s="10" t="s">
        <v>3</v>
      </c>
      <c r="C50" s="11">
        <f>SUM(C39:C49)</f>
        <v>532299.9</v>
      </c>
      <c r="D50" s="11">
        <f>SUM(D39:D49)</f>
        <v>596095.2999999999</v>
      </c>
      <c r="E50" s="25">
        <f t="shared" si="5"/>
        <v>111.98486041421386</v>
      </c>
      <c r="F50" s="11">
        <f>SUM(F39:F49)</f>
        <v>475592.80000000005</v>
      </c>
      <c r="G50" s="11">
        <f>SUM(G39:G49)</f>
        <v>482372</v>
      </c>
      <c r="H50" s="25">
        <f t="shared" si="4"/>
        <v>101.42542107449901</v>
      </c>
      <c r="I50" s="27">
        <f t="shared" si="6"/>
        <v>113723.29999999993</v>
      </c>
      <c r="J50" s="27">
        <f t="shared" si="7"/>
        <v>23.57585017372483</v>
      </c>
    </row>
    <row r="51" spans="1:10" ht="31.5">
      <c r="A51" s="19"/>
      <c r="B51" s="18" t="s">
        <v>43</v>
      </c>
      <c r="C51" s="20">
        <v>980963.5</v>
      </c>
      <c r="D51" s="20">
        <v>960963.5</v>
      </c>
      <c r="E51" s="8">
        <f t="shared" si="5"/>
        <v>97.96118815837694</v>
      </c>
      <c r="F51" s="23">
        <v>978528.9</v>
      </c>
      <c r="G51" s="23">
        <v>734076.5</v>
      </c>
      <c r="H51" s="8">
        <f t="shared" si="4"/>
        <v>75.0183770760373</v>
      </c>
      <c r="I51" s="24">
        <f t="shared" si="6"/>
        <v>226887</v>
      </c>
      <c r="J51" s="24">
        <f t="shared" si="7"/>
        <v>30.9078141038434</v>
      </c>
    </row>
    <row r="52" spans="1:10" ht="20.25" customHeight="1">
      <c r="A52" s="5"/>
      <c r="B52" s="18" t="s">
        <v>44</v>
      </c>
      <c r="C52" s="20">
        <v>2227.2</v>
      </c>
      <c r="D52" s="20">
        <v>2227.2</v>
      </c>
      <c r="E52" s="8">
        <f t="shared" si="5"/>
        <v>100</v>
      </c>
      <c r="F52" s="23">
        <v>2227.2</v>
      </c>
      <c r="G52" s="23">
        <v>1559</v>
      </c>
      <c r="H52" s="8">
        <f t="shared" si="4"/>
        <v>69.9982040229885</v>
      </c>
      <c r="I52" s="24">
        <f t="shared" si="6"/>
        <v>668.1999999999998</v>
      </c>
      <c r="J52" s="24">
        <f t="shared" si="7"/>
        <v>42.86080821039127</v>
      </c>
    </row>
    <row r="53" spans="1:10" ht="15.75">
      <c r="A53" s="5"/>
      <c r="B53" s="10" t="s">
        <v>37</v>
      </c>
      <c r="C53" s="11">
        <f>C50+C51+C52</f>
        <v>1515490.5999999999</v>
      </c>
      <c r="D53" s="11">
        <f>D50+D51+D52</f>
        <v>1559285.9999999998</v>
      </c>
      <c r="E53" s="25">
        <f t="shared" si="5"/>
        <v>102.88984966320476</v>
      </c>
      <c r="F53" s="11">
        <f>F50+F51+F52</f>
        <v>1456348.9000000001</v>
      </c>
      <c r="G53" s="11">
        <f>G50+G51+G52</f>
        <v>1218007.5</v>
      </c>
      <c r="H53" s="25">
        <f t="shared" si="4"/>
        <v>83.63432004514851</v>
      </c>
      <c r="I53" s="27">
        <f t="shared" si="6"/>
        <v>341278.49999999977</v>
      </c>
      <c r="J53" s="27">
        <f t="shared" si="7"/>
        <v>28.019408747483066</v>
      </c>
    </row>
    <row r="54" spans="1:10" ht="18" customHeight="1">
      <c r="A54" s="5">
        <v>1</v>
      </c>
      <c r="B54" s="6" t="s">
        <v>34</v>
      </c>
      <c r="C54" s="8">
        <v>370000</v>
      </c>
      <c r="D54" s="8">
        <v>422528</v>
      </c>
      <c r="E54" s="8">
        <f t="shared" si="5"/>
        <v>114.19675675675676</v>
      </c>
      <c r="F54" s="24">
        <v>317212.9</v>
      </c>
      <c r="G54" s="21">
        <v>143730</v>
      </c>
      <c r="H54" s="8">
        <f t="shared" si="4"/>
        <v>45.31026323330482</v>
      </c>
      <c r="I54" s="24">
        <f t="shared" si="6"/>
        <v>278798</v>
      </c>
      <c r="J54" s="24">
        <f t="shared" si="7"/>
        <v>193.97342238920197</v>
      </c>
    </row>
    <row r="55" spans="1:10" ht="15.75">
      <c r="A55" s="5">
        <v>2</v>
      </c>
      <c r="B55" s="6" t="s">
        <v>4</v>
      </c>
      <c r="C55" s="8">
        <v>512000</v>
      </c>
      <c r="D55" s="8">
        <v>318514</v>
      </c>
      <c r="E55" s="8">
        <f t="shared" si="5"/>
        <v>62.209765625</v>
      </c>
      <c r="F55" s="24">
        <v>538795.4</v>
      </c>
      <c r="G55" s="24">
        <v>486048.1</v>
      </c>
      <c r="H55" s="8">
        <f t="shared" si="4"/>
        <v>90.2101428482871</v>
      </c>
      <c r="I55" s="24">
        <f t="shared" si="6"/>
        <v>-167534.09999999998</v>
      </c>
      <c r="J55" s="24">
        <f t="shared" si="7"/>
        <v>-34.46862563602244</v>
      </c>
    </row>
    <row r="56" spans="1:10" ht="16.5" customHeight="1">
      <c r="A56" s="5">
        <v>3</v>
      </c>
      <c r="B56" s="6" t="s">
        <v>40</v>
      </c>
      <c r="C56" s="8">
        <v>274196.8</v>
      </c>
      <c r="D56" s="8">
        <v>267405.5</v>
      </c>
      <c r="E56" s="8">
        <f t="shared" si="5"/>
        <v>97.52320231308316</v>
      </c>
      <c r="F56" s="24">
        <v>346743.9</v>
      </c>
      <c r="G56" s="24">
        <v>333506.4</v>
      </c>
      <c r="H56" s="8">
        <f t="shared" si="4"/>
        <v>96.18234091500962</v>
      </c>
      <c r="I56" s="24">
        <f t="shared" si="6"/>
        <v>-66100.90000000002</v>
      </c>
      <c r="J56" s="24">
        <f t="shared" si="7"/>
        <v>-19.819979466660914</v>
      </c>
    </row>
    <row r="57" spans="1:10" ht="15.75">
      <c r="A57" s="5">
        <v>4</v>
      </c>
      <c r="B57" s="6" t="s">
        <v>35</v>
      </c>
      <c r="C57" s="8">
        <v>0</v>
      </c>
      <c r="D57" s="8">
        <v>0</v>
      </c>
      <c r="E57" s="8" t="e">
        <f t="shared" si="5"/>
        <v>#DIV/0!</v>
      </c>
      <c r="F57" s="21">
        <v>14535.1</v>
      </c>
      <c r="G57" s="21">
        <v>14512.4</v>
      </c>
      <c r="H57" s="8">
        <f t="shared" si="4"/>
        <v>99.84382632386429</v>
      </c>
      <c r="I57" s="24">
        <f t="shared" si="6"/>
        <v>-14512.4</v>
      </c>
      <c r="J57" s="24">
        <f t="shared" si="7"/>
        <v>-100</v>
      </c>
    </row>
    <row r="58" spans="1:10" ht="15.75">
      <c r="A58" s="5">
        <v>5</v>
      </c>
      <c r="B58" s="10" t="s">
        <v>41</v>
      </c>
      <c r="C58" s="25">
        <f>SUM(C54:C57)</f>
        <v>1156196.8</v>
      </c>
      <c r="D58" s="25">
        <f>SUM(D54:D57)</f>
        <v>1008447.5</v>
      </c>
      <c r="E58" s="25">
        <f t="shared" si="5"/>
        <v>87.22109419434476</v>
      </c>
      <c r="F58" s="25">
        <f>SUM(F54:F57)</f>
        <v>1217287.3000000003</v>
      </c>
      <c r="G58" s="25">
        <f>SUM(G54:G57)</f>
        <v>977796.9</v>
      </c>
      <c r="H58" s="25">
        <f t="shared" si="4"/>
        <v>80.32589348463586</v>
      </c>
      <c r="I58" s="27">
        <f t="shared" si="6"/>
        <v>30650.599999999977</v>
      </c>
      <c r="J58" s="27">
        <f t="shared" si="7"/>
        <v>3.134659150586382</v>
      </c>
    </row>
    <row r="59" spans="1:10" ht="15.75">
      <c r="A59" s="16"/>
      <c r="B59" s="10" t="s">
        <v>42</v>
      </c>
      <c r="C59" s="11">
        <f>C53+C58-C56</f>
        <v>2397490.6</v>
      </c>
      <c r="D59" s="11">
        <f>D53+D58-D56</f>
        <v>2300328</v>
      </c>
      <c r="E59" s="25">
        <f t="shared" si="5"/>
        <v>95.94732091963155</v>
      </c>
      <c r="F59" s="11">
        <f>F53+F58-F56</f>
        <v>2326892.3000000003</v>
      </c>
      <c r="G59" s="11">
        <f>G53+G58-G56</f>
        <v>1862298</v>
      </c>
      <c r="H59" s="25">
        <f t="shared" si="4"/>
        <v>80.03369988374622</v>
      </c>
      <c r="I59" s="27">
        <f t="shared" si="6"/>
        <v>438030</v>
      </c>
      <c r="J59" s="27">
        <f t="shared" si="7"/>
        <v>23.520940257681637</v>
      </c>
    </row>
    <row r="62" spans="2:10" ht="15">
      <c r="B62" s="54"/>
      <c r="C62" s="54"/>
      <c r="D62" s="54"/>
      <c r="E62" s="54"/>
      <c r="F62" s="54"/>
      <c r="G62" s="54"/>
      <c r="H62" s="54"/>
      <c r="I62" s="54"/>
      <c r="J62" s="54"/>
    </row>
    <row r="63" spans="2:10" ht="15.75" customHeight="1">
      <c r="B63" s="54"/>
      <c r="C63" s="54"/>
      <c r="D63" s="54"/>
      <c r="E63" s="54"/>
      <c r="F63" s="54"/>
      <c r="G63" s="54"/>
      <c r="H63" s="54"/>
      <c r="I63" s="54"/>
      <c r="J63" s="54"/>
    </row>
    <row r="64" spans="2:10" ht="15">
      <c r="B64" s="54"/>
      <c r="C64" s="54"/>
      <c r="D64" s="54"/>
      <c r="E64" s="54"/>
      <c r="F64" s="54"/>
      <c r="G64" s="54"/>
      <c r="H64" s="54"/>
      <c r="I64" s="54"/>
      <c r="J64" s="54"/>
    </row>
    <row r="65" spans="1:4" ht="24" customHeight="1">
      <c r="A65" s="28"/>
      <c r="B65" s="29"/>
      <c r="C65" s="28"/>
      <c r="D65" s="30"/>
    </row>
    <row r="66" spans="1:10" ht="87.75" customHeight="1">
      <c r="A66" s="32"/>
      <c r="B66" s="33"/>
      <c r="C66" s="48"/>
      <c r="D66" s="48"/>
      <c r="E66" s="48"/>
      <c r="F66" s="83" t="s">
        <v>76</v>
      </c>
      <c r="G66" s="84"/>
      <c r="H66" s="84"/>
      <c r="I66" s="84"/>
      <c r="J66" s="84"/>
    </row>
    <row r="67" spans="1:10" ht="18.75">
      <c r="A67" s="32"/>
      <c r="B67" s="88"/>
      <c r="C67" s="88"/>
      <c r="D67" s="88"/>
      <c r="E67" s="88"/>
      <c r="F67" s="88"/>
      <c r="G67" s="85"/>
      <c r="H67" s="85"/>
      <c r="I67" s="85"/>
      <c r="J67" s="85"/>
    </row>
    <row r="68" spans="1:10" ht="16.5" customHeight="1">
      <c r="A68" s="70"/>
      <c r="B68" s="70"/>
      <c r="C68" s="70"/>
      <c r="D68" s="70"/>
      <c r="E68" s="70"/>
      <c r="F68" s="70"/>
      <c r="G68" s="56"/>
      <c r="H68" s="56"/>
      <c r="I68" s="56"/>
      <c r="J68" s="56"/>
    </row>
    <row r="69" spans="1:10" ht="50.25" customHeight="1">
      <c r="A69" s="86" t="s">
        <v>73</v>
      </c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8" customHeight="1" thickBot="1">
      <c r="A70" s="71"/>
      <c r="B70" s="71"/>
      <c r="C70" s="71"/>
      <c r="D70" s="71"/>
      <c r="E70" s="71"/>
      <c r="F70" s="71"/>
      <c r="I70" s="87" t="s">
        <v>68</v>
      </c>
      <c r="J70" s="87"/>
    </row>
    <row r="71" spans="1:10" ht="49.5" customHeight="1" thickBot="1">
      <c r="A71" s="72" t="s">
        <v>0</v>
      </c>
      <c r="B71" s="74" t="s">
        <v>75</v>
      </c>
      <c r="C71" s="80" t="s">
        <v>70</v>
      </c>
      <c r="D71" s="81"/>
      <c r="E71" s="82"/>
      <c r="F71" s="80" t="s">
        <v>71</v>
      </c>
      <c r="G71" s="81"/>
      <c r="H71" s="82"/>
      <c r="I71" s="78" t="s">
        <v>74</v>
      </c>
      <c r="J71" s="79"/>
    </row>
    <row r="72" spans="1:10" ht="77.25" customHeight="1" thickBot="1">
      <c r="A72" s="73"/>
      <c r="B72" s="75"/>
      <c r="C72" s="46" t="s">
        <v>67</v>
      </c>
      <c r="D72" s="46" t="s">
        <v>2</v>
      </c>
      <c r="E72" s="46" t="s">
        <v>69</v>
      </c>
      <c r="F72" s="46" t="s">
        <v>67</v>
      </c>
      <c r="G72" s="46" t="s">
        <v>2</v>
      </c>
      <c r="H72" s="46" t="s">
        <v>69</v>
      </c>
      <c r="I72" s="46" t="s">
        <v>2</v>
      </c>
      <c r="J72" s="53" t="s">
        <v>72</v>
      </c>
    </row>
    <row r="73" spans="1:10" ht="21" customHeight="1">
      <c r="A73" s="34">
        <v>1</v>
      </c>
      <c r="B73" s="35" t="s">
        <v>47</v>
      </c>
      <c r="C73" s="36">
        <v>393109.9</v>
      </c>
      <c r="D73" s="35">
        <v>393766.5</v>
      </c>
      <c r="E73" s="35">
        <f>D73/C73*100</f>
        <v>100.16702708326602</v>
      </c>
      <c r="F73" s="36">
        <v>298734.7</v>
      </c>
      <c r="G73" s="50">
        <v>301910.4</v>
      </c>
      <c r="H73" s="35">
        <f>G73/F73*100</f>
        <v>101.0630502583061</v>
      </c>
      <c r="I73" s="35">
        <f aca="true" t="shared" si="8" ref="I73:I84">D73-G73</f>
        <v>91856.09999999998</v>
      </c>
      <c r="J73" s="35">
        <f aca="true" t="shared" si="9" ref="J73:J84">I73/G73%</f>
        <v>30.424953893605508</v>
      </c>
    </row>
    <row r="74" spans="1:10" ht="18.75">
      <c r="A74" s="37">
        <v>2</v>
      </c>
      <c r="B74" s="35" t="s">
        <v>48</v>
      </c>
      <c r="C74" s="36">
        <v>8650</v>
      </c>
      <c r="D74" s="38">
        <v>10068.6</v>
      </c>
      <c r="E74" s="35">
        <f aca="true" t="shared" si="10" ref="E74:E84">D74/C74*100</f>
        <v>116.40000000000002</v>
      </c>
      <c r="F74" s="36">
        <v>13466</v>
      </c>
      <c r="G74" s="40">
        <v>10042.3</v>
      </c>
      <c r="H74" s="35">
        <f aca="true" t="shared" si="11" ref="H74:H84">G74/F74*100</f>
        <v>74.5752264963612</v>
      </c>
      <c r="I74" s="35">
        <f t="shared" si="8"/>
        <v>26.30000000000109</v>
      </c>
      <c r="J74" s="35">
        <f t="shared" si="9"/>
        <v>0.2618921960108849</v>
      </c>
    </row>
    <row r="75" spans="1:10" ht="18.75">
      <c r="A75" s="37">
        <v>3</v>
      </c>
      <c r="B75" s="35" t="s">
        <v>49</v>
      </c>
      <c r="C75" s="36">
        <v>15900</v>
      </c>
      <c r="D75" s="37">
        <v>18742.8</v>
      </c>
      <c r="E75" s="35">
        <f t="shared" si="10"/>
        <v>117.87924528301888</v>
      </c>
      <c r="F75" s="36">
        <v>17938.5</v>
      </c>
      <c r="G75" s="40">
        <v>18671.8</v>
      </c>
      <c r="H75" s="35">
        <f t="shared" si="11"/>
        <v>104.0878557292973</v>
      </c>
      <c r="I75" s="35">
        <f t="shared" si="8"/>
        <v>71</v>
      </c>
      <c r="J75" s="35">
        <f t="shared" si="9"/>
        <v>0.380252573399458</v>
      </c>
    </row>
    <row r="76" spans="1:10" ht="18.75">
      <c r="A76" s="37">
        <v>4</v>
      </c>
      <c r="B76" s="35" t="s">
        <v>50</v>
      </c>
      <c r="C76" s="36">
        <v>3240</v>
      </c>
      <c r="D76" s="39">
        <v>4765.1</v>
      </c>
      <c r="E76" s="35">
        <f t="shared" si="10"/>
        <v>147.07098765432102</v>
      </c>
      <c r="F76" s="36">
        <v>3788.4</v>
      </c>
      <c r="G76" s="40">
        <v>3834.5</v>
      </c>
      <c r="H76" s="35">
        <f t="shared" si="11"/>
        <v>101.21687255833598</v>
      </c>
      <c r="I76" s="35">
        <f t="shared" si="8"/>
        <v>930.6000000000004</v>
      </c>
      <c r="J76" s="35">
        <f t="shared" si="9"/>
        <v>24.269135480505945</v>
      </c>
    </row>
    <row r="77" spans="1:10" ht="18.75">
      <c r="A77" s="37">
        <v>5</v>
      </c>
      <c r="B77" s="35" t="s">
        <v>51</v>
      </c>
      <c r="C77" s="36">
        <v>15830</v>
      </c>
      <c r="D77" s="35">
        <v>17514.2</v>
      </c>
      <c r="E77" s="35">
        <f t="shared" si="10"/>
        <v>110.63929248262792</v>
      </c>
      <c r="F77" s="36">
        <v>15524</v>
      </c>
      <c r="G77" s="40">
        <v>15600</v>
      </c>
      <c r="H77" s="35">
        <f t="shared" si="11"/>
        <v>100.4895645452203</v>
      </c>
      <c r="I77" s="35">
        <f t="shared" si="8"/>
        <v>1914.2000000000007</v>
      </c>
      <c r="J77" s="35">
        <f t="shared" si="9"/>
        <v>12.270512820512826</v>
      </c>
    </row>
    <row r="78" spans="1:10" ht="18.75">
      <c r="A78" s="37">
        <v>6</v>
      </c>
      <c r="B78" s="35" t="s">
        <v>52</v>
      </c>
      <c r="C78" s="36">
        <v>17450</v>
      </c>
      <c r="D78" s="38">
        <v>23059.1</v>
      </c>
      <c r="E78" s="35">
        <f t="shared" si="10"/>
        <v>132.14383954154727</v>
      </c>
      <c r="F78" s="36">
        <v>20523.5</v>
      </c>
      <c r="G78" s="40">
        <v>20219.8</v>
      </c>
      <c r="H78" s="35">
        <f t="shared" si="11"/>
        <v>98.52023290374449</v>
      </c>
      <c r="I78" s="35">
        <f t="shared" si="8"/>
        <v>2839.2999999999993</v>
      </c>
      <c r="J78" s="35">
        <f t="shared" si="9"/>
        <v>14.042176480479528</v>
      </c>
    </row>
    <row r="79" spans="1:10" ht="18.75">
      <c r="A79" s="37">
        <v>7</v>
      </c>
      <c r="B79" s="35" t="s">
        <v>53</v>
      </c>
      <c r="C79" s="36">
        <v>3460</v>
      </c>
      <c r="D79" s="37">
        <v>3589.8</v>
      </c>
      <c r="E79" s="35">
        <f t="shared" si="10"/>
        <v>103.75144508670522</v>
      </c>
      <c r="F79" s="36">
        <v>2242.2</v>
      </c>
      <c r="G79" s="40">
        <v>1320.2</v>
      </c>
      <c r="H79" s="35">
        <f t="shared" si="11"/>
        <v>58.879671750958885</v>
      </c>
      <c r="I79" s="35">
        <f t="shared" si="8"/>
        <v>2269.6000000000004</v>
      </c>
      <c r="J79" s="35">
        <f t="shared" si="9"/>
        <v>171.9133464626572</v>
      </c>
    </row>
    <row r="80" spans="1:10" ht="18.75">
      <c r="A80" s="37">
        <v>8</v>
      </c>
      <c r="B80" s="35" t="s">
        <v>54</v>
      </c>
      <c r="C80" s="36">
        <v>11860</v>
      </c>
      <c r="D80" s="37">
        <v>19167.6</v>
      </c>
      <c r="E80" s="35">
        <f t="shared" si="10"/>
        <v>161.61551433389542</v>
      </c>
      <c r="F80" s="36">
        <v>15018.3</v>
      </c>
      <c r="G80" s="40">
        <v>16545.7</v>
      </c>
      <c r="H80" s="35">
        <f t="shared" si="11"/>
        <v>110.17025895074677</v>
      </c>
      <c r="I80" s="35">
        <f t="shared" si="8"/>
        <v>2621.899999999998</v>
      </c>
      <c r="J80" s="35">
        <f t="shared" si="9"/>
        <v>15.84641326749547</v>
      </c>
    </row>
    <row r="81" spans="1:10" ht="18.75">
      <c r="A81" s="37">
        <v>9</v>
      </c>
      <c r="B81" s="35" t="s">
        <v>55</v>
      </c>
      <c r="C81" s="36">
        <v>29810</v>
      </c>
      <c r="D81" s="37">
        <v>62153.7</v>
      </c>
      <c r="E81" s="35">
        <f t="shared" si="10"/>
        <v>208.49949681314993</v>
      </c>
      <c r="F81" s="36">
        <v>46339.9</v>
      </c>
      <c r="G81" s="40">
        <v>52610.2</v>
      </c>
      <c r="H81" s="35">
        <f t="shared" si="11"/>
        <v>113.53110386513565</v>
      </c>
      <c r="I81" s="35">
        <f t="shared" si="8"/>
        <v>9543.5</v>
      </c>
      <c r="J81" s="35">
        <f t="shared" si="9"/>
        <v>18.14001847550475</v>
      </c>
    </row>
    <row r="82" spans="1:10" ht="18.75">
      <c r="A82" s="37">
        <v>10</v>
      </c>
      <c r="B82" s="35" t="s">
        <v>56</v>
      </c>
      <c r="C82" s="36">
        <v>24550</v>
      </c>
      <c r="D82" s="38">
        <v>31305.3</v>
      </c>
      <c r="E82" s="35">
        <f t="shared" si="10"/>
        <v>127.51649694501018</v>
      </c>
      <c r="F82" s="36">
        <v>32808</v>
      </c>
      <c r="G82" s="40">
        <v>30494.6</v>
      </c>
      <c r="H82" s="35">
        <f t="shared" si="11"/>
        <v>92.94867105584004</v>
      </c>
      <c r="I82" s="35">
        <f t="shared" si="8"/>
        <v>810.7000000000007</v>
      </c>
      <c r="J82" s="35">
        <f t="shared" si="9"/>
        <v>2.658503472745997</v>
      </c>
    </row>
    <row r="83" spans="1:10" ht="18.75">
      <c r="A83" s="37">
        <v>11</v>
      </c>
      <c r="B83" s="35" t="s">
        <v>57</v>
      </c>
      <c r="C83" s="36">
        <v>8440</v>
      </c>
      <c r="D83" s="38">
        <v>11962.6</v>
      </c>
      <c r="E83" s="35">
        <f t="shared" si="10"/>
        <v>141.73696682464455</v>
      </c>
      <c r="F83" s="36">
        <v>9209.3</v>
      </c>
      <c r="G83" s="40">
        <v>11122.5</v>
      </c>
      <c r="H83" s="35">
        <f t="shared" si="11"/>
        <v>120.77465171077064</v>
      </c>
      <c r="I83" s="35">
        <f t="shared" si="8"/>
        <v>840.1000000000004</v>
      </c>
      <c r="J83" s="35">
        <f t="shared" si="9"/>
        <v>7.553158013036641</v>
      </c>
    </row>
    <row r="84" spans="1:10" ht="18.75">
      <c r="A84" s="40"/>
      <c r="B84" s="41" t="s">
        <v>58</v>
      </c>
      <c r="C84" s="42">
        <f>SUM(C73:C83)</f>
        <v>532299.9</v>
      </c>
      <c r="D84" s="43">
        <f>SUM(D73:D83)</f>
        <v>596095.2999999999</v>
      </c>
      <c r="E84" s="41">
        <f t="shared" si="10"/>
        <v>111.98486041421386</v>
      </c>
      <c r="F84" s="42">
        <f>SUM(F73:F83)</f>
        <v>475592.80000000005</v>
      </c>
      <c r="G84" s="52">
        <f>SUM(G73:G83)</f>
        <v>482372</v>
      </c>
      <c r="H84" s="51">
        <f t="shared" si="11"/>
        <v>101.42542107449901</v>
      </c>
      <c r="I84" s="41">
        <f t="shared" si="8"/>
        <v>113723.29999999993</v>
      </c>
      <c r="J84" s="41">
        <f t="shared" si="9"/>
        <v>23.575850173724827</v>
      </c>
    </row>
    <row r="85" ht="15">
      <c r="F85" s="49"/>
    </row>
  </sheetData>
  <sheetProtection/>
  <mergeCells count="42">
    <mergeCell ref="G1:J1"/>
    <mergeCell ref="I71:J71"/>
    <mergeCell ref="C71:E71"/>
    <mergeCell ref="F71:H71"/>
    <mergeCell ref="F66:J66"/>
    <mergeCell ref="G67:J67"/>
    <mergeCell ref="G68:J68"/>
    <mergeCell ref="A69:J69"/>
    <mergeCell ref="I70:J70"/>
    <mergeCell ref="B67:F67"/>
    <mergeCell ref="A68:F68"/>
    <mergeCell ref="A70:F70"/>
    <mergeCell ref="A71:A72"/>
    <mergeCell ref="B71:B72"/>
    <mergeCell ref="B7:B8"/>
    <mergeCell ref="D1:E1"/>
    <mergeCell ref="D2:E2"/>
    <mergeCell ref="D6:E6"/>
    <mergeCell ref="B4:J5"/>
    <mergeCell ref="D31:E31"/>
    <mergeCell ref="G32:J32"/>
    <mergeCell ref="D3:E3"/>
    <mergeCell ref="C7:E7"/>
    <mergeCell ref="F7:H7"/>
    <mergeCell ref="I7:J7"/>
    <mergeCell ref="G31:J31"/>
    <mergeCell ref="G2:J2"/>
    <mergeCell ref="G3:J3"/>
    <mergeCell ref="I6:J6"/>
    <mergeCell ref="A37:A38"/>
    <mergeCell ref="B37:B38"/>
    <mergeCell ref="C37:E37"/>
    <mergeCell ref="F37:H37"/>
    <mergeCell ref="I37:J37"/>
    <mergeCell ref="A7:A8"/>
    <mergeCell ref="D32:E32"/>
    <mergeCell ref="B62:J64"/>
    <mergeCell ref="D33:E33"/>
    <mergeCell ref="G33:J33"/>
    <mergeCell ref="B34:J35"/>
    <mergeCell ref="D36:E36"/>
    <mergeCell ref="I36:J36"/>
  </mergeCells>
  <printOptions/>
  <pageMargins left="0.2" right="0.2" top="0.2" bottom="0.2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2024-03-01T10:51:16Z</cp:lastPrinted>
  <dcterms:created xsi:type="dcterms:W3CDTF">2021-07-02T12:36:09Z</dcterms:created>
  <dcterms:modified xsi:type="dcterms:W3CDTF">2024-03-01T10:51:19Z</dcterms:modified>
  <cp:category/>
  <cp:version/>
  <cp:contentType/>
  <cp:contentStatus/>
</cp:coreProperties>
</file>