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20" windowWidth="16215" windowHeight="54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7" i="1" l="1"/>
  <c r="D17" i="1" s="1"/>
  <c r="C18" i="1"/>
  <c r="E18" i="1" s="1"/>
  <c r="H11" i="1"/>
  <c r="I11" i="1"/>
  <c r="J11" i="1"/>
  <c r="K11" i="1"/>
  <c r="L11" i="1"/>
  <c r="M11" i="1"/>
  <c r="N11" i="1" s="1"/>
  <c r="H12" i="1"/>
  <c r="I12" i="1"/>
  <c r="J12" i="1" s="1"/>
  <c r="K12" i="1"/>
  <c r="L12" i="1" s="1"/>
  <c r="G18" i="1" l="1"/>
  <c r="F18" i="1"/>
  <c r="E17" i="1"/>
  <c r="D18" i="1"/>
  <c r="M12" i="1"/>
  <c r="N12" i="1" s="1"/>
  <c r="F17" i="1" l="1"/>
  <c r="G17" i="1"/>
  <c r="I18" i="1"/>
  <c r="H18" i="1"/>
  <c r="H17" i="1" l="1"/>
  <c r="I17" i="1"/>
  <c r="K18" i="1"/>
  <c r="J18" i="1"/>
  <c r="M18" i="1" l="1"/>
  <c r="N18" i="1" s="1"/>
  <c r="L18" i="1"/>
  <c r="J17" i="1"/>
  <c r="K17" i="1"/>
  <c r="L17" i="1" l="1"/>
  <c r="M17" i="1"/>
  <c r="N17" i="1" s="1"/>
  <c r="I10" i="1" l="1"/>
  <c r="K10" i="1" s="1"/>
  <c r="H10" i="1"/>
  <c r="J10" i="1" l="1"/>
  <c r="M10" i="1"/>
  <c r="L10" i="1"/>
  <c r="C16" i="1" l="1"/>
  <c r="N10" i="1"/>
  <c r="E16" i="1" l="1"/>
  <c r="D16" i="1"/>
  <c r="G16" i="1" l="1"/>
  <c r="F16" i="1"/>
  <c r="I16" i="1" l="1"/>
  <c r="K16" i="1" s="1"/>
  <c r="H16" i="1"/>
  <c r="L16" i="1" l="1"/>
  <c r="M16" i="1"/>
  <c r="N16" i="1" s="1"/>
  <c r="J16" i="1"/>
</calcChain>
</file>

<file path=xl/sharedStrings.xml><?xml version="1.0" encoding="utf-8"?>
<sst xmlns="http://schemas.openxmlformats.org/spreadsheetml/2006/main" count="47" uniqueCount="23">
  <si>
    <t>Հ/Հ</t>
  </si>
  <si>
    <t>Գույքի անվանումը</t>
  </si>
  <si>
    <t>մեկնարկային գին /դրամ/</t>
  </si>
  <si>
    <t>նախավճար /դրամ/</t>
  </si>
  <si>
    <t>Քանակը</t>
  </si>
  <si>
    <t>Գույքի արժեքի որոշման համար նախատեսված գումարը (ներառյալ ԱԱՀ)</t>
  </si>
  <si>
    <t xml:space="preserve">Թողարկման և ձեռքբերման տարեթիվը  </t>
  </si>
  <si>
    <t>Ռենտգեն ապարատ «ՌՈՒՄ-20»</t>
  </si>
  <si>
    <t>Ռենտգեն ապարատ «BATTRIX PARTATIV»</t>
  </si>
  <si>
    <t>Ռենտգեն ապարատ «ARD-2»</t>
  </si>
  <si>
    <t>Գնահատված արժեքը 11.04.2016թ դրությամբ  /դրամ/</t>
  </si>
  <si>
    <t>17.05.2016թ.</t>
  </si>
  <si>
    <t>01.06.2016թ.</t>
  </si>
  <si>
    <t>16.06.2016թ.</t>
  </si>
  <si>
    <t>01.07.2016թ.</t>
  </si>
  <si>
    <t>18.07.2016թ.</t>
  </si>
  <si>
    <t>02.08.2016թ.</t>
  </si>
  <si>
    <t>17.08.2016թ.</t>
  </si>
  <si>
    <t>01.09.2016թ.</t>
  </si>
  <si>
    <t>16.09.2016թ.</t>
  </si>
  <si>
    <t>03.10.2016թ.</t>
  </si>
  <si>
    <t>2002թ.</t>
  </si>
  <si>
    <t>1981թ.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</si>
</sst>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6"/>
      <name val="GHEA Grapalat"/>
      <family val="3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13</xdr:col>
      <xdr:colOff>545383</xdr:colOff>
      <xdr:row>5</xdr:row>
      <xdr:rowOff>30726</xdr:rowOff>
    </xdr:to>
    <xdr:sp macro="" textlink="">
      <xdr:nvSpPr>
        <xdr:cNvPr id="2" name="TextBox 1"/>
        <xdr:cNvSpPr txBox="1"/>
      </xdr:nvSpPr>
      <xdr:spPr>
        <a:xfrm>
          <a:off x="19050" y="26671"/>
          <a:ext cx="9060426" cy="1041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2016թ. 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ապրիլ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  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25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36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-Ա հրամանով օտարման ենթակա «Հայաստանի Հանրապետության արդարադատության նախարարության քրեակատարողական վարչությանն» ամրացված</a:t>
          </a:r>
          <a:r>
            <a:rPr lang="en-US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7682</xdr:rowOff>
    </xdr:from>
    <xdr:to>
      <xdr:col>13</xdr:col>
      <xdr:colOff>553063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0" y="3786956"/>
          <a:ext cx="9217740" cy="3103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*Համաձայն ՀՀ ԿԱ ՊԳԿՎ պետի 2016թ. մայիսի 5-ի թիվ  22.11/[57896]-16 գրության,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օր, ժամը՝ 09:00-ից մինչև 18:00,   «ՌՈՒՄ-20» և «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BATTRIX PARTATIV»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ռենտգեն սարքավորումների տեխնիկական վիճակին  կարող են ծանոթանալ «Դատապարտյալների հիվանդանոց» քրեակատարողական հիմնարկում, իսկ «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ARD-2»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ռենտգեն սարքավորմանը` «Նուբարաշեն» քրեակատարողական հիմնարկում, զանգահարելով  011-44-29-04 և 011 44- 66-53 հեռախոսահամարներով: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 Համաձայն ՀՀ ԿԱ ՊԳԿՎ պետի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ապրիլի  25-ի թիվ 36-Ա հրաման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` գնորդ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10: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en-US" sz="600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աճուրդի մասնակցության վճարի անդորրագիրը, որի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չափն է՝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դրամ (վճարվում է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գույքի գնի մեջ չի  ներա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անկախ աճուրդի արդյունքներ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</a:t>
          </a:r>
          <a:r>
            <a:rPr lang="ru-RU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պատճեն,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ru-RU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ru-RU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"/>
  <sheetViews>
    <sheetView tabSelected="1" zoomScale="124" zoomScaleNormal="124" workbookViewId="0">
      <selection activeCell="C16" sqref="C16:N18"/>
    </sheetView>
  </sheetViews>
  <sheetFormatPr defaultRowHeight="16.5" x14ac:dyDescent="0.3"/>
  <cols>
    <col min="1" max="1" width="3.85546875" style="1" customWidth="1"/>
    <col min="2" max="2" width="20.85546875" style="1" customWidth="1"/>
    <col min="3" max="3" width="9.140625" style="1" customWidth="1"/>
    <col min="4" max="4" width="7.85546875" style="1" customWidth="1"/>
    <col min="5" max="5" width="10.5703125" style="1" customWidth="1"/>
    <col min="6" max="6" width="12" style="1" customWidth="1"/>
    <col min="7" max="7" width="10.5703125" style="1" customWidth="1"/>
    <col min="8" max="8" width="9.140625" style="1" customWidth="1"/>
    <col min="9" max="9" width="9.7109375" style="1" customWidth="1"/>
    <col min="10" max="10" width="8.85546875" style="1" customWidth="1"/>
    <col min="11" max="11" width="9.140625" style="1" customWidth="1"/>
    <col min="12" max="12" width="9.42578125" style="1" customWidth="1"/>
    <col min="13" max="13" width="9" style="1" customWidth="1"/>
    <col min="14" max="16384" width="9.140625" style="1"/>
  </cols>
  <sheetData>
    <row r="6" spans="1:14" ht="8.25" customHeight="1" x14ac:dyDescent="0.3"/>
    <row r="7" spans="1:14" ht="11.25" hidden="1" customHeight="1" x14ac:dyDescent="0.3"/>
    <row r="8" spans="1:14" s="2" customFormat="1" ht="19.5" customHeight="1" x14ac:dyDescent="0.25">
      <c r="A8" s="16" t="s">
        <v>0</v>
      </c>
      <c r="B8" s="16" t="s">
        <v>1</v>
      </c>
      <c r="C8" s="24" t="s">
        <v>4</v>
      </c>
      <c r="D8" s="22" t="s">
        <v>6</v>
      </c>
      <c r="E8" s="22" t="s">
        <v>5</v>
      </c>
      <c r="F8" s="19" t="s">
        <v>10</v>
      </c>
      <c r="G8" s="14" t="s">
        <v>11</v>
      </c>
      <c r="H8" s="15"/>
      <c r="I8" s="14" t="s">
        <v>12</v>
      </c>
      <c r="J8" s="15"/>
      <c r="K8" s="14" t="s">
        <v>13</v>
      </c>
      <c r="L8" s="15"/>
      <c r="M8" s="14" t="s">
        <v>14</v>
      </c>
      <c r="N8" s="15"/>
    </row>
    <row r="9" spans="1:14" s="2" customFormat="1" ht="39" customHeight="1" x14ac:dyDescent="0.25">
      <c r="A9" s="17"/>
      <c r="B9" s="18"/>
      <c r="C9" s="25"/>
      <c r="D9" s="23"/>
      <c r="E9" s="23"/>
      <c r="F9" s="20"/>
      <c r="G9" s="10" t="s">
        <v>2</v>
      </c>
      <c r="H9" s="10" t="s">
        <v>3</v>
      </c>
      <c r="I9" s="10" t="s">
        <v>2</v>
      </c>
      <c r="J9" s="10" t="s">
        <v>3</v>
      </c>
      <c r="K9" s="10" t="s">
        <v>2</v>
      </c>
      <c r="L9" s="10" t="s">
        <v>3</v>
      </c>
      <c r="M9" s="10" t="s">
        <v>2</v>
      </c>
      <c r="N9" s="10" t="s">
        <v>3</v>
      </c>
    </row>
    <row r="10" spans="1:14" s="7" customFormat="1" ht="18" customHeight="1" x14ac:dyDescent="0.25">
      <c r="A10" s="8">
        <v>1</v>
      </c>
      <c r="B10" s="13" t="s">
        <v>7</v>
      </c>
      <c r="C10" s="11">
        <v>1</v>
      </c>
      <c r="D10" s="9" t="s">
        <v>21</v>
      </c>
      <c r="E10" s="9">
        <v>6000</v>
      </c>
      <c r="F10" s="12">
        <v>3727500</v>
      </c>
      <c r="G10" s="12">
        <v>3727500</v>
      </c>
      <c r="H10" s="9">
        <f>ROUNDUP(G10*0.05,0)</f>
        <v>186375</v>
      </c>
      <c r="I10" s="9">
        <f>ROUNDUP(G10*0.8,0)</f>
        <v>2982000</v>
      </c>
      <c r="J10" s="9">
        <f>ROUNDUP(I10*0.05,0)</f>
        <v>149100</v>
      </c>
      <c r="K10" s="9">
        <f>ROUNDUP(I10*0.8,0)</f>
        <v>2385600</v>
      </c>
      <c r="L10" s="9">
        <f>ROUNDUP(K10*0.05,0)</f>
        <v>119280</v>
      </c>
      <c r="M10" s="9">
        <f>ROUNDUP(K10*0.8,0)</f>
        <v>1908480</v>
      </c>
      <c r="N10" s="9">
        <f>ROUNDUP(M10*0.05,0)</f>
        <v>95424</v>
      </c>
    </row>
    <row r="11" spans="1:14" s="7" customFormat="1" ht="19.5" customHeight="1" x14ac:dyDescent="0.25">
      <c r="A11" s="8">
        <v>2</v>
      </c>
      <c r="B11" s="13" t="s">
        <v>8</v>
      </c>
      <c r="C11" s="11">
        <v>1</v>
      </c>
      <c r="D11" s="9" t="s">
        <v>21</v>
      </c>
      <c r="E11" s="9">
        <v>6000</v>
      </c>
      <c r="F11" s="12">
        <v>146220</v>
      </c>
      <c r="G11" s="12">
        <v>146220</v>
      </c>
      <c r="H11" s="9">
        <f t="shared" ref="H11:H12" si="0">ROUNDUP(G11*0.05,0)</f>
        <v>7311</v>
      </c>
      <c r="I11" s="9">
        <f t="shared" ref="I11:I12" si="1">ROUNDUP(G11*0.8,0)</f>
        <v>116976</v>
      </c>
      <c r="J11" s="9">
        <f t="shared" ref="J11:J12" si="2">ROUNDUP(I11*0.05,0)</f>
        <v>5849</v>
      </c>
      <c r="K11" s="9">
        <f t="shared" ref="K11:K12" si="3">ROUNDUP(I11*0.8,0)</f>
        <v>93581</v>
      </c>
      <c r="L11" s="9">
        <f t="shared" ref="L11:L12" si="4">ROUNDUP(K11*0.05,0)</f>
        <v>4680</v>
      </c>
      <c r="M11" s="9">
        <f t="shared" ref="M11:M12" si="5">ROUNDUP(K11*0.8,0)</f>
        <v>74865</v>
      </c>
      <c r="N11" s="9">
        <f t="shared" ref="N11:N12" si="6">ROUNDUP(M11*0.05,0)</f>
        <v>3744</v>
      </c>
    </row>
    <row r="12" spans="1:14" s="7" customFormat="1" ht="18.75" customHeight="1" x14ac:dyDescent="0.25">
      <c r="A12" s="8">
        <v>3</v>
      </c>
      <c r="B12" s="13" t="s">
        <v>9</v>
      </c>
      <c r="C12" s="11">
        <v>1</v>
      </c>
      <c r="D12" s="9" t="s">
        <v>22</v>
      </c>
      <c r="E12" s="9">
        <v>6000</v>
      </c>
      <c r="F12" s="12">
        <v>41350</v>
      </c>
      <c r="G12" s="12">
        <v>41350</v>
      </c>
      <c r="H12" s="9">
        <f t="shared" si="0"/>
        <v>2068</v>
      </c>
      <c r="I12" s="9">
        <f t="shared" si="1"/>
        <v>33080</v>
      </c>
      <c r="J12" s="9">
        <f t="shared" si="2"/>
        <v>1654</v>
      </c>
      <c r="K12" s="9">
        <f t="shared" si="3"/>
        <v>26464</v>
      </c>
      <c r="L12" s="9">
        <f t="shared" si="4"/>
        <v>1324</v>
      </c>
      <c r="M12" s="9">
        <f t="shared" si="5"/>
        <v>21172</v>
      </c>
      <c r="N12" s="9">
        <f t="shared" si="6"/>
        <v>1059</v>
      </c>
    </row>
    <row r="13" spans="1:14" s="7" customFormat="1" ht="6.75" customHeight="1" x14ac:dyDescent="0.25">
      <c r="A13" s="3"/>
      <c r="B13" s="4"/>
      <c r="C13" s="5"/>
      <c r="D13" s="3"/>
      <c r="E13" s="6"/>
      <c r="F13" s="6"/>
      <c r="G13" s="3"/>
      <c r="H13" s="3"/>
      <c r="I13" s="3"/>
      <c r="J13" s="3"/>
      <c r="K13" s="3"/>
      <c r="L13" s="3"/>
      <c r="M13" s="3"/>
      <c r="N13" s="3"/>
    </row>
    <row r="14" spans="1:14" s="2" customFormat="1" ht="12.75" x14ac:dyDescent="0.25">
      <c r="A14" s="16" t="s">
        <v>0</v>
      </c>
      <c r="B14" s="24" t="s">
        <v>1</v>
      </c>
      <c r="C14" s="14" t="s">
        <v>15</v>
      </c>
      <c r="D14" s="15"/>
      <c r="E14" s="14" t="s">
        <v>16</v>
      </c>
      <c r="F14" s="15"/>
      <c r="G14" s="14" t="s">
        <v>17</v>
      </c>
      <c r="H14" s="15"/>
      <c r="I14" s="14" t="s">
        <v>18</v>
      </c>
      <c r="J14" s="15"/>
      <c r="K14" s="21" t="s">
        <v>19</v>
      </c>
      <c r="L14" s="15"/>
      <c r="M14" s="14" t="s">
        <v>20</v>
      </c>
      <c r="N14" s="15"/>
    </row>
    <row r="15" spans="1:14" s="2" customFormat="1" ht="24" customHeight="1" x14ac:dyDescent="0.25">
      <c r="A15" s="17"/>
      <c r="B15" s="25"/>
      <c r="C15" s="10" t="s">
        <v>2</v>
      </c>
      <c r="D15" s="10" t="s">
        <v>3</v>
      </c>
      <c r="E15" s="10" t="s">
        <v>2</v>
      </c>
      <c r="F15" s="10" t="s">
        <v>3</v>
      </c>
      <c r="G15" s="10" t="s">
        <v>2</v>
      </c>
      <c r="H15" s="10" t="s">
        <v>3</v>
      </c>
      <c r="I15" s="10" t="s">
        <v>2</v>
      </c>
      <c r="J15" s="10" t="s">
        <v>3</v>
      </c>
      <c r="K15" s="10" t="s">
        <v>2</v>
      </c>
      <c r="L15" s="10" t="s">
        <v>3</v>
      </c>
      <c r="M15" s="10" t="s">
        <v>2</v>
      </c>
      <c r="N15" s="10" t="s">
        <v>3</v>
      </c>
    </row>
    <row r="16" spans="1:14" s="7" customFormat="1" ht="18" customHeight="1" x14ac:dyDescent="0.25">
      <c r="A16" s="9">
        <v>1</v>
      </c>
      <c r="B16" s="13" t="s">
        <v>7</v>
      </c>
      <c r="C16" s="9">
        <f>ROUNDUP(M10*0.8,0)</f>
        <v>1526784</v>
      </c>
      <c r="D16" s="9">
        <f>ROUNDUP(C16*0.05,0)</f>
        <v>76340</v>
      </c>
      <c r="E16" s="9">
        <f>ROUNDUP(C16*0.8,0)</f>
        <v>1221428</v>
      </c>
      <c r="F16" s="9">
        <f>ROUNDUP(E16*0.05,0)</f>
        <v>61072</v>
      </c>
      <c r="G16" s="9">
        <f>ROUNDUP(E16*0.8,0)</f>
        <v>977143</v>
      </c>
      <c r="H16" s="9">
        <f>ROUNDUP(G16*0.05,0)</f>
        <v>48858</v>
      </c>
      <c r="I16" s="9">
        <f>ROUNDUP(G16*0.8,0)</f>
        <v>781715</v>
      </c>
      <c r="J16" s="9">
        <f>ROUNDUP(I16*0.05,0)</f>
        <v>39086</v>
      </c>
      <c r="K16" s="9">
        <f>ROUNDUP(I16*0.8,0)</f>
        <v>625372</v>
      </c>
      <c r="L16" s="9">
        <f>ROUNDUP(K16*0.05,0)</f>
        <v>31269</v>
      </c>
      <c r="M16" s="9">
        <f>ROUNDUP(K16*0.8,0)</f>
        <v>500298</v>
      </c>
      <c r="N16" s="9">
        <f>ROUNDUP(M16*0.05,0)</f>
        <v>25015</v>
      </c>
    </row>
    <row r="17" spans="1:14" s="7" customFormat="1" ht="21" customHeight="1" x14ac:dyDescent="0.25">
      <c r="A17" s="9">
        <v>2</v>
      </c>
      <c r="B17" s="13" t="s">
        <v>8</v>
      </c>
      <c r="C17" s="9">
        <f t="shared" ref="C17:C18" si="7">ROUNDUP(M11*0.8,0)</f>
        <v>59892</v>
      </c>
      <c r="D17" s="9">
        <f t="shared" ref="D17:D18" si="8">ROUNDUP(C17*0.05,0)</f>
        <v>2995</v>
      </c>
      <c r="E17" s="9">
        <f t="shared" ref="E17:E18" si="9">ROUNDUP(C17*0.8,0)</f>
        <v>47914</v>
      </c>
      <c r="F17" s="9">
        <f t="shared" ref="F17:F18" si="10">ROUNDUP(E17*0.05,0)</f>
        <v>2396</v>
      </c>
      <c r="G17" s="9">
        <f t="shared" ref="G17:G18" si="11">ROUNDUP(E17*0.8,0)</f>
        <v>38332</v>
      </c>
      <c r="H17" s="9">
        <f t="shared" ref="H17:H18" si="12">ROUNDUP(G17*0.05,0)</f>
        <v>1917</v>
      </c>
      <c r="I17" s="9">
        <f t="shared" ref="I17:I18" si="13">ROUNDUP(G17*0.8,0)</f>
        <v>30666</v>
      </c>
      <c r="J17" s="9">
        <f t="shared" ref="J17:J18" si="14">ROUNDUP(I17*0.05,0)</f>
        <v>1534</v>
      </c>
      <c r="K17" s="9">
        <f t="shared" ref="K17:K18" si="15">ROUNDUP(I17*0.8,0)</f>
        <v>24533</v>
      </c>
      <c r="L17" s="9">
        <f t="shared" ref="L17:L18" si="16">ROUNDUP(K17*0.05,0)</f>
        <v>1227</v>
      </c>
      <c r="M17" s="9">
        <f t="shared" ref="M17:M18" si="17">ROUNDUP(K17*0.8,0)</f>
        <v>19627</v>
      </c>
      <c r="N17" s="9">
        <f t="shared" ref="N17:N18" si="18">ROUNDUP(M17*0.05,0)</f>
        <v>982</v>
      </c>
    </row>
    <row r="18" spans="1:14" s="7" customFormat="1" ht="17.25" customHeight="1" x14ac:dyDescent="0.25">
      <c r="A18" s="9">
        <v>3</v>
      </c>
      <c r="B18" s="13" t="s">
        <v>9</v>
      </c>
      <c r="C18" s="9">
        <f t="shared" si="7"/>
        <v>16938</v>
      </c>
      <c r="D18" s="9">
        <f t="shared" si="8"/>
        <v>847</v>
      </c>
      <c r="E18" s="9">
        <f t="shared" si="9"/>
        <v>13551</v>
      </c>
      <c r="F18" s="9">
        <f t="shared" si="10"/>
        <v>678</v>
      </c>
      <c r="G18" s="9">
        <f t="shared" si="11"/>
        <v>10841</v>
      </c>
      <c r="H18" s="9">
        <f t="shared" si="12"/>
        <v>543</v>
      </c>
      <c r="I18" s="9">
        <f t="shared" si="13"/>
        <v>8673</v>
      </c>
      <c r="J18" s="9">
        <f t="shared" si="14"/>
        <v>434</v>
      </c>
      <c r="K18" s="9">
        <f t="shared" si="15"/>
        <v>6939</v>
      </c>
      <c r="L18" s="9">
        <f t="shared" si="16"/>
        <v>347</v>
      </c>
      <c r="M18" s="9">
        <f t="shared" si="17"/>
        <v>5552</v>
      </c>
      <c r="N18" s="9">
        <f t="shared" si="18"/>
        <v>278</v>
      </c>
    </row>
  </sheetData>
  <mergeCells count="18">
    <mergeCell ref="A8:A9"/>
    <mergeCell ref="B8:B9"/>
    <mergeCell ref="F8:F9"/>
    <mergeCell ref="G8:H8"/>
    <mergeCell ref="K14:L14"/>
    <mergeCell ref="D8:D9"/>
    <mergeCell ref="A14:A15"/>
    <mergeCell ref="B14:B15"/>
    <mergeCell ref="C14:D14"/>
    <mergeCell ref="E14:F14"/>
    <mergeCell ref="G14:H14"/>
    <mergeCell ref="C8:C9"/>
    <mergeCell ref="E8:E9"/>
    <mergeCell ref="M14:N14"/>
    <mergeCell ref="I8:J8"/>
    <mergeCell ref="K8:L8"/>
    <mergeCell ref="M8:N8"/>
    <mergeCell ref="I14:J14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2016-05-02T12:28:48Z</cp:lastPrinted>
  <dcterms:created xsi:type="dcterms:W3CDTF">2012-09-27T09:10:38Z</dcterms:created>
  <dcterms:modified xsi:type="dcterms:W3CDTF">2016-05-02T12:33:13Z</dcterms:modified>
</cp:coreProperties>
</file>